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1"/>
  </bookViews>
  <sheets>
    <sheet name="прил 5" sheetId="1" r:id="rId1"/>
    <sheet name="прил 6" sheetId="2" r:id="rId2"/>
    <sheet name="прил 7" sheetId="3" r:id="rId3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<sst xmlns="http://schemas.openxmlformats.org/spreadsheetml/2006/main" count="1000" uniqueCount="280">
  <si>
    <t>Приложение 6</t>
  </si>
  <si>
    <t>Условно утвержденные</t>
  </si>
  <si>
    <t>Резервные средства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</si>
  <si>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</si>
  <si>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</si>
  <si>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</si>
  <si>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</si>
  <si>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</si>
  <si>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</si>
  <si>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</si>
  <si>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</si>
  <si>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</si>
  <si>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</si>
  <si>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</si>
  <si>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</si>
  <si>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Муниципальная подпрограмма "Поддержка искусства и народного творчества"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</si>
  <si>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</si>
  <si>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</si>
  <si>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</si>
  <si>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</si>
  <si>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</si>
  <si>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</si>
  <si>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</si>
  <si>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</si>
  <si>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</si>
  <si>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</si>
  <si>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</si>
  <si>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</si>
  <si>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</si>
  <si>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</si>
  <si>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</si>
  <si>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</si>
  <si>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</si>
  <si>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</si>
  <si>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</si>
  <si>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</si>
  <si>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</si>
  <si>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</si>
  <si>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</si>
  <si>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</si>
  <si>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</si>
  <si>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</si>
  <si>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</si>
  <si>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</si>
  <si>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</si>
  <si>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</si>
  <si>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</si>
  <si>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</si>
  <si>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</si>
  <si>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</si>
  <si>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</si>
  <si>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</si>
  <si>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</si>
  <si>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</si>
  <si>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</si>
  <si>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</si>
  <si>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</si>
  <si>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</si>
  <si>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</si>
  <si>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</si>
  <si>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</si>
  <si>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</si>
  <si>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</si>
  <si>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</si>
  <si>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</si>
  <si>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</si>
  <si>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</si>
  <si>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</si>
  <si>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</si>
  <si>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</si>
  <si>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</si>
  <si>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</si>
  <si>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</si>
  <si>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</si>
  <si>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</si>
  <si>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</si>
  <si>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</si>
  <si>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</si>
  <si>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</si>
  <si>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</si>
  <si>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</si>
  <si>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</si>
  <si>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</si>
  <si>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</si>
  <si>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</si>
  <si>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</si>
  <si>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</si>
  <si>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</si>
  <si>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</si>
  <si>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</si>
  <si>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</si>
  <si>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</si>
  <si>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</si>
  <si>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</si>
  <si>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</si>
  <si>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</si>
  <si>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</si>
  <si>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</si>
  <si>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</si>
  <si>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</si>
  <si>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</si>
  <si>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</si>
  <si>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</si>
  <si>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</si>
  <si>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</si>
  <si>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</si>
  <si>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</si>
  <si>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</si>
  <si>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</si>
  <si>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</si>
  <si>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</si>
  <si>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</si>
  <si>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</si>
  <si>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Муниципальная подпрограмма "Защита от чрезвычайных ситуаций природного и техногенного характера и обеспечение безопасности населения Изумрудновского сельсовета"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</si>
  <si>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</si>
  <si>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</si>
  <si>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</si>
  <si>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</si>
  <si>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</si>
  <si>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</si>
  <si>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</si>
  <si>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</si>
  <si>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</si>
  <si>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 xml:space="preserve">Ведомственная структура расходов  бюджета Александровского сельсовета </t>
  </si>
  <si>
    <t xml:space="preserve">Распределение бюджетных ассигнований по целевым статьям (муниципальным программам бюджета Александровского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</si>
  <si>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Александровского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</si>
  <si>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r>
      <t>Муниципальная подпрограмма "Защита от чрезвычайных ситуаций природного и техногенного характера и обеспечение безопасности населения Александровского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сельсовета"</t>
    </r>
  </si>
  <si>
    <t>802</t>
  </si>
  <si>
    <t>8/02</t>
  </si>
  <si>
    <t>Сумма на          2017 год</t>
  </si>
  <si>
    <t>Сумма на 2018 год</t>
  </si>
  <si>
    <t>Сумма на          2018 год</t>
  </si>
  <si>
    <t>2200004600</t>
  </si>
  <si>
    <t>2200007050</t>
  </si>
  <si>
    <t>0140099000</t>
  </si>
  <si>
    <t>0100000000</t>
  </si>
  <si>
    <t>0110000000</t>
  </si>
  <si>
    <t>0120000000</t>
  </si>
  <si>
    <t>0130000000</t>
  </si>
  <si>
    <t>0140000000</t>
  </si>
  <si>
    <t>0150000000</t>
  </si>
  <si>
    <t>0150005000</t>
  </si>
  <si>
    <t>0200000000</t>
  </si>
  <si>
    <t>0210000000</t>
  </si>
  <si>
    <t>2200000000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</si>
  <si>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</si>
  <si>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</si>
  <si>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</si>
  <si>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</si>
  <si>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</si>
  <si>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</si>
  <si>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</si>
  <si>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</si>
  <si>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</si>
  <si>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</si>
  <si>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</si>
  <si>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</si>
  <si>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</si>
  <si>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</si>
  <si>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</si>
  <si>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</si>
  <si>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</si>
  <si>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</si>
  <si>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</si>
  <si>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</si>
  <si>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</si>
  <si>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</si>
  <si>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</si>
  <si>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</si>
  <si>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</si>
  <si>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</si>
  <si>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</si>
  <si>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</si>
  <si>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</si>
  <si>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</si>
  <si>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</si>
  <si>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</si>
  <si>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</si>
  <si>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</si>
  <si>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</si>
  <si>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</si>
  <si>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</si>
  <si>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</si>
  <si>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</si>
  <si>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</si>
  <si>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</si>
  <si>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</si>
  <si>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</si>
  <si>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</si>
  <si>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Сумма на  2017 год</t>
  </si>
  <si>
    <t>Распределение расходов бюджета Александровского сельсовета по разделам и 
подразделам бюджетной классификации расходов бюджетов Российской Федерации 
на 2017 год и плановый период 2018-2019 годов</t>
  </si>
  <si>
    <t xml:space="preserve"> </t>
  </si>
  <si>
    <t>Муниципальная программа"Содействие развитию муниципального образования Александровского сельсовета "</t>
  </si>
  <si>
    <t>Сумма на          2018год</t>
  </si>
  <si>
    <t>Сумма на          2019 год</t>
  </si>
  <si>
    <t>Сумма на          2017год</t>
  </si>
  <si>
    <t>на 2017 год  и плановый период 2018-2019 годов</t>
  </si>
  <si>
    <t>Обеспечение первичных мер пожарной безопасности</t>
  </si>
  <si>
    <t>0140028100</t>
  </si>
  <si>
    <t>Муниципальная подпрограмма "Обеспечение пожарной безопасности населенных пунктов Александровского сельсовета"</t>
  </si>
  <si>
    <t>Мероприятия по содержанию  и ремонту улично-дорожной сети</t>
  </si>
  <si>
    <t xml:space="preserve">Осуществление первичного воинского учета на территориях, где отсутствуют военные комиссариаты </t>
  </si>
  <si>
    <t>2200051180</t>
  </si>
  <si>
    <t>2200075140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</si>
  <si>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</si>
  <si>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r>
      <t>Муниципальная программа"Содействие развитию муниципального образования Александровского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сельсовета "</t>
    </r>
  </si>
  <si>
    <r>
      <t>Муниципальная программа  Александровского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сельсовета "Развитие культуры "</t>
    </r>
  </si>
  <si>
    <t>Муниципальная программа "Содействие развитию муниципального образования  Александровского сельсовет "</t>
  </si>
  <si>
    <t xml:space="preserve">Муниципальная подпрограмма "Развитие массовой физической культуры и спорта" </t>
  </si>
  <si>
    <t>Муниципальная программа Александровского сельсовета "Содействие развитию муниципального образования  Александровский сельсовет "</t>
  </si>
  <si>
    <r>
      <t>Муниципальная программа  Александровского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сельсовета "Развитие культуры "</t>
    </r>
  </si>
  <si>
    <t>Мобилизационная вневойсковая подготовка</t>
  </si>
  <si>
    <t>на 2017 год и плановый период на 2018-2019 года.</t>
  </si>
  <si>
    <t>Осуществление полномочий по созданию и обеспечению деятельности административных комиссий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</si>
  <si>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</si>
  <si>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</si>
  <si>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Муниципальная программа"Содействие развитию муниципального образования Александровского сельсовета  "</t>
  </si>
  <si>
    <t>Содержание дорог</t>
  </si>
  <si>
    <t>Приложение 7</t>
  </si>
  <si>
    <t>резервные средства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</si>
  <si>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</si>
  <si>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</si>
  <si>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</si>
  <si>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</si>
  <si>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</si>
  <si>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</si>
  <si>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</si>
  <si>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</si>
  <si>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</si>
  <si>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</si>
  <si>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</si>
  <si>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</si>
  <si>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</si>
  <si>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</si>
  <si>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</si>
  <si>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</si>
  <si>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</si>
  <si>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</si>
  <si>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</si>
  <si>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Мероприятия по благоустройству  поселений</t>
  </si>
  <si>
    <t>Мероприятия по благоустройству поселений</t>
  </si>
  <si>
    <t>к  решению Александровского</t>
  </si>
  <si>
    <t>сельского Совета депутатов</t>
  </si>
  <si>
    <t>к решению Александровского</t>
  </si>
  <si>
    <t>244</t>
  </si>
  <si>
    <t>0310</t>
  </si>
  <si>
    <t>0140074120</t>
  </si>
  <si>
    <t>софинансирование на обеспечение первичных мер пожарной безопасности</t>
  </si>
  <si>
    <t xml:space="preserve">Софинансирование субсидии бюджетам муниципальных образований на содержание автомобильных дорог общего  пользования  местного значения  за счет средств дорожного фонда </t>
  </si>
  <si>
    <t>01200S5080</t>
  </si>
  <si>
    <t>0120075080</t>
  </si>
  <si>
    <t>01400S4120</t>
  </si>
  <si>
    <t>01200S5090</t>
  </si>
  <si>
    <t>субсидия бюджетам муниципальных  образований  на содержание  автомобильных  дорог  общего  пользования  местного  значения  за счет  средств  дорожного фонда  Красноярского края в рамках  подпрограммы  "Дороги Красноярья" государственной программы Красноярского  края  Развитие   транспортной  системы</t>
  </si>
  <si>
    <t>0402</t>
  </si>
  <si>
    <t>0120075090</t>
  </si>
  <si>
    <t>субсидия бюджетам муниципальных  образований  на ремонт автомобильных  дорог  общего  пользования  местного  значения  за счет  средств  дорожного фонда  Красноярского края в рамках  подпрограммы  "Дороги Красноярья" государственной программы Красноярского  края  Развитие   транспортной  системы</t>
  </si>
  <si>
    <t>85</t>
  </si>
  <si>
    <t>86</t>
  </si>
  <si>
    <t>87</t>
  </si>
  <si>
    <t>88</t>
  </si>
  <si>
    <t>Субсидии бюджетам муниципальных образований на государственную поддержку  комплексного  развития муниципальных учреждений  культуры и образовательных в области культуры  в рамках  подрограммы "Обеспечение  реализации  государственной   программы и прочие мероприятия" государственной  программы  Красноярского края "Развитие культуры  и туризма"</t>
  </si>
  <si>
    <t>0210074490</t>
  </si>
  <si>
    <t>0210044090</t>
  </si>
  <si>
    <t>612</t>
  </si>
  <si>
    <t>от 25.12.2017     № 47</t>
  </si>
  <si>
    <t>от 25.12.2017</t>
  </si>
  <si>
    <t>№ 47</t>
  </si>
  <si>
    <t>софинансирование субсидии бюджетам муниципальных образований на государственную поддержку  комплексного  развития муниципальных учреждений  культуры и образовательных в области культуры  в рамках  подрограммы "Обеспечение  реализации  государственной   программы и прочие мероприятия" государственной  программы  Красноярского края "Развитие культуры  и туризма"</t>
  </si>
  <si>
    <t>02100S4490</t>
  </si>
  <si>
    <t>0120060020</t>
  </si>
  <si>
    <t>0110060000</t>
  </si>
  <si>
    <t>0210004090</t>
  </si>
  <si>
    <t>611</t>
  </si>
  <si>
    <t>89</t>
  </si>
  <si>
    <t>90</t>
  </si>
  <si>
    <t>91</t>
  </si>
  <si>
    <t>92</t>
  </si>
  <si>
    <t>93</t>
  </si>
  <si>
    <t>0130012970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</si>
</sst>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0" fontId="48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5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6" borderId="7" applyNumberFormat="0" applyAlignment="0" applyProtection="0"/>
    <xf numFmtId="0" fontId="29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0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3" applyNumberFormat="1" applyFont="1" applyFill="1" applyAlignment="1">
      <alignment horizontal="center" vertical="center"/>
      <protection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178" fontId="2" fillId="0" borderId="0" xfId="0" applyNumberFormat="1" applyFont="1" applyFill="1" applyAlignment="1">
      <alignment horizontal="left"/>
    </xf>
    <xf numFmtId="1" fontId="14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" fillId="0" borderId="0" xfId="0" applyNumberFormat="1" applyFont="1" applyAlignment="1" quotePrefix="1">
      <alignment wrapText="1"/>
    </xf>
    <xf numFmtId="1" fontId="8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49" fontId="14" fillId="31" borderId="10" xfId="0" applyNumberFormat="1" applyFont="1" applyFill="1" applyBorder="1" applyAlignment="1">
      <alignment horizontal="center" vertical="center" wrapText="1"/>
    </xf>
    <xf numFmtId="2" fontId="14" fillId="31" borderId="10" xfId="0" applyNumberFormat="1" applyFont="1" applyFill="1" applyBorder="1" applyAlignment="1">
      <alignment horizontal="left" vertical="center" wrapText="1"/>
    </xf>
    <xf numFmtId="49" fontId="18" fillId="31" borderId="10" xfId="0" applyNumberFormat="1" applyFont="1" applyFill="1" applyBorder="1" applyAlignment="1">
      <alignment horizontal="center" vertical="center" wrapText="1"/>
    </xf>
    <xf numFmtId="4" fontId="14" fillId="31" borderId="10" xfId="0" applyNumberFormat="1" applyFont="1" applyFill="1" applyBorder="1" applyAlignment="1">
      <alignment horizontal="center" vertical="center" wrapText="1"/>
    </xf>
    <xf numFmtId="0" fontId="2" fillId="31" borderId="0" xfId="0" applyFont="1" applyFill="1" applyAlignment="1">
      <alignment/>
    </xf>
    <xf numFmtId="49" fontId="16" fillId="31" borderId="10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2" fontId="14" fillId="32" borderId="10" xfId="0" applyNumberFormat="1" applyFont="1" applyFill="1" applyBorder="1" applyAlignment="1">
      <alignment horizontal="left" vertical="center" wrapText="1"/>
    </xf>
    <xf numFmtId="49" fontId="18" fillId="32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1" fontId="18" fillId="31" borderId="10" xfId="0" applyNumberFormat="1" applyFont="1" applyFill="1" applyBorder="1" applyAlignment="1">
      <alignment horizontal="center" vertical="center" wrapText="1"/>
    </xf>
    <xf numFmtId="49" fontId="18" fillId="31" borderId="10" xfId="0" applyNumberFormat="1" applyFont="1" applyFill="1" applyBorder="1" applyAlignment="1">
      <alignment horizontal="center" vertical="center"/>
    </xf>
    <xf numFmtId="4" fontId="18" fillId="31" borderId="10" xfId="0" applyNumberFormat="1" applyFont="1" applyFill="1" applyBorder="1" applyAlignment="1">
      <alignment horizontal="center" vertical="center"/>
    </xf>
    <xf numFmtId="0" fontId="14" fillId="31" borderId="0" xfId="0" applyFont="1" applyFill="1" applyAlignment="1">
      <alignment/>
    </xf>
    <xf numFmtId="2" fontId="18" fillId="31" borderId="10" xfId="0" applyNumberFormat="1" applyFont="1" applyFill="1" applyBorder="1" applyAlignment="1">
      <alignment horizontal="left" vertical="center" wrapText="1"/>
    </xf>
    <xf numFmtId="0" fontId="18" fillId="32" borderId="10" xfId="0" applyNumberFormat="1" applyFont="1" applyFill="1" applyBorder="1" applyAlignment="1">
      <alignment horizontal="left" vertical="center" wrapText="1"/>
    </xf>
    <xf numFmtId="1" fontId="18" fillId="32" borderId="10" xfId="0" applyNumberFormat="1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 vertical="center"/>
    </xf>
    <xf numFmtId="4" fontId="18" fillId="32" borderId="10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/>
    </xf>
    <xf numFmtId="49" fontId="18" fillId="31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112" t="s">
        <v>43</v>
      </c>
      <c r="F1" s="12"/>
    </row>
    <row r="2" spans="1:6" s="5" customFormat="1" ht="15.75">
      <c r="A2" s="7"/>
      <c r="B2" s="4"/>
      <c r="D2" s="13"/>
      <c r="E2" s="150" t="s">
        <v>241</v>
      </c>
      <c r="F2" s="150"/>
    </row>
    <row r="3" spans="1:6" s="5" customFormat="1" ht="15.75">
      <c r="A3" s="7"/>
      <c r="B3" s="4"/>
      <c r="D3" s="13"/>
      <c r="E3" s="150" t="s">
        <v>242</v>
      </c>
      <c r="F3" s="150"/>
    </row>
    <row r="4" spans="1:6" s="5" customFormat="1" ht="15.75">
      <c r="A4" s="7"/>
      <c r="B4" s="4"/>
      <c r="D4" s="13"/>
      <c r="E4" s="150" t="s">
        <v>265</v>
      </c>
      <c r="F4" s="150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51" t="s">
        <v>190</v>
      </c>
      <c r="B6" s="151"/>
      <c r="C6" s="151"/>
      <c r="D6" s="151"/>
      <c r="E6" s="151"/>
      <c r="F6" s="151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72</v>
      </c>
    </row>
    <row r="9" spans="1:6" ht="45" customHeight="1">
      <c r="A9" s="2" t="s">
        <v>78</v>
      </c>
      <c r="B9" s="2" t="s">
        <v>79</v>
      </c>
      <c r="C9" s="1" t="s">
        <v>80</v>
      </c>
      <c r="D9" s="15" t="s">
        <v>189</v>
      </c>
      <c r="E9" s="15" t="s">
        <v>130</v>
      </c>
      <c r="F9" s="15" t="s">
        <v>130</v>
      </c>
    </row>
    <row r="10" spans="1:6" ht="15.75">
      <c r="A10" s="24" t="s">
        <v>81</v>
      </c>
      <c r="B10" s="3" t="s">
        <v>81</v>
      </c>
      <c r="C10" s="3" t="s">
        <v>82</v>
      </c>
      <c r="D10" s="16" t="s">
        <v>83</v>
      </c>
      <c r="E10" s="16" t="s">
        <v>84</v>
      </c>
      <c r="F10" s="16" t="s">
        <v>85</v>
      </c>
    </row>
    <row r="11" spans="1:6" ht="31.5">
      <c r="A11" s="24" t="s">
        <v>81</v>
      </c>
      <c r="B11" s="22" t="s">
        <v>88</v>
      </c>
      <c r="C11" s="23" t="s">
        <v>89</v>
      </c>
      <c r="D11" s="72">
        <f>D12+D13+D14+D15+D16</f>
        <v>2608513.35</v>
      </c>
      <c r="E11" s="72">
        <f>E12+E13+E14+E15+E16</f>
        <v>1941802</v>
      </c>
      <c r="F11" s="72">
        <f>F12+F13+F14+F15+F16</f>
        <v>1925802</v>
      </c>
    </row>
    <row r="12" spans="1:6" ht="66.75" customHeight="1">
      <c r="A12" s="24" t="s">
        <v>82</v>
      </c>
      <c r="B12" s="10" t="s">
        <v>51</v>
      </c>
      <c r="C12" s="24" t="s">
        <v>90</v>
      </c>
      <c r="D12" s="73">
        <v>599795</v>
      </c>
      <c r="E12" s="73">
        <v>584307</v>
      </c>
      <c r="F12" s="73">
        <v>584307</v>
      </c>
    </row>
    <row r="13" spans="1:6" ht="126">
      <c r="A13" s="24" t="s">
        <v>83</v>
      </c>
      <c r="B13" s="10" t="s">
        <v>52</v>
      </c>
      <c r="C13" s="1" t="s">
        <v>75</v>
      </c>
      <c r="D13" s="74">
        <v>1979223.35</v>
      </c>
      <c r="E13" s="74">
        <v>1328000</v>
      </c>
      <c r="F13" s="74">
        <v>1313000</v>
      </c>
    </row>
    <row r="14" spans="1:6" ht="94.5">
      <c r="A14" s="24" t="s">
        <v>84</v>
      </c>
      <c r="B14" s="10" t="s">
        <v>53</v>
      </c>
      <c r="C14" s="1" t="s">
        <v>96</v>
      </c>
      <c r="D14" s="74">
        <v>24495</v>
      </c>
      <c r="E14" s="74">
        <v>24495</v>
      </c>
      <c r="F14" s="74">
        <v>24495</v>
      </c>
    </row>
    <row r="15" spans="1:6" ht="15.75">
      <c r="A15" s="24" t="s">
        <v>85</v>
      </c>
      <c r="B15" s="10" t="s">
        <v>54</v>
      </c>
      <c r="C15" s="1" t="s">
        <v>38</v>
      </c>
      <c r="D15" s="74">
        <v>3000</v>
      </c>
      <c r="E15" s="74">
        <v>3000</v>
      </c>
      <c r="F15" s="74">
        <v>2000</v>
      </c>
    </row>
    <row r="16" spans="1:6" ht="31.5">
      <c r="A16" s="24" t="s">
        <v>86</v>
      </c>
      <c r="B16" s="10" t="s">
        <v>33</v>
      </c>
      <c r="C16" s="1" t="s">
        <v>39</v>
      </c>
      <c r="D16" s="74">
        <v>2000</v>
      </c>
      <c r="E16" s="74">
        <v>2000</v>
      </c>
      <c r="F16" s="74">
        <v>2000</v>
      </c>
    </row>
    <row r="17" spans="1:6" ht="15.75">
      <c r="A17" s="24" t="s">
        <v>87</v>
      </c>
      <c r="B17" s="22" t="s">
        <v>48</v>
      </c>
      <c r="C17" s="25" t="s">
        <v>44</v>
      </c>
      <c r="D17" s="75">
        <f>D18</f>
        <v>53597</v>
      </c>
      <c r="E17" s="75">
        <f>E18</f>
        <v>0</v>
      </c>
      <c r="F17" s="75">
        <f>F18</f>
        <v>0</v>
      </c>
    </row>
    <row r="18" spans="1:6" ht="31.5">
      <c r="A18" s="24" t="s">
        <v>91</v>
      </c>
      <c r="B18" s="10" t="s">
        <v>211</v>
      </c>
      <c r="C18" s="1" t="s">
        <v>45</v>
      </c>
      <c r="D18" s="74">
        <v>53597</v>
      </c>
      <c r="E18" s="74">
        <v>0</v>
      </c>
      <c r="F18" s="74">
        <v>0</v>
      </c>
    </row>
    <row r="19" spans="1:6" ht="50.25" customHeight="1">
      <c r="A19" s="24" t="s">
        <v>92</v>
      </c>
      <c r="B19" s="22" t="s">
        <v>47</v>
      </c>
      <c r="C19" s="25" t="s">
        <v>46</v>
      </c>
      <c r="D19" s="75">
        <f>D20+D21</f>
        <v>30835.5</v>
      </c>
      <c r="E19" s="75">
        <f>E20</f>
        <v>10000</v>
      </c>
      <c r="F19" s="75">
        <f>F20</f>
        <v>10000</v>
      </c>
    </row>
    <row r="20" spans="1:6" ht="78.75">
      <c r="A20" s="24" t="s">
        <v>93</v>
      </c>
      <c r="B20" s="29" t="s">
        <v>27</v>
      </c>
      <c r="C20" s="1" t="s">
        <v>28</v>
      </c>
      <c r="D20" s="74">
        <v>15600</v>
      </c>
      <c r="E20" s="74">
        <v>10000</v>
      </c>
      <c r="F20" s="74">
        <v>10000</v>
      </c>
    </row>
    <row r="21" spans="1:6" ht="31.5">
      <c r="A21" s="24" t="s">
        <v>94</v>
      </c>
      <c r="B21" s="29" t="s">
        <v>197</v>
      </c>
      <c r="C21" s="1" t="s">
        <v>245</v>
      </c>
      <c r="D21" s="74">
        <v>15235.5</v>
      </c>
      <c r="E21" s="74"/>
      <c r="F21" s="74"/>
    </row>
    <row r="22" spans="1:6" ht="15.75">
      <c r="A22" s="24" t="s">
        <v>95</v>
      </c>
      <c r="B22" s="22" t="s">
        <v>76</v>
      </c>
      <c r="C22" s="25" t="s">
        <v>77</v>
      </c>
      <c r="D22" s="75">
        <f>D23</f>
        <v>1671809</v>
      </c>
      <c r="E22" s="75">
        <f>E23</f>
        <v>60500</v>
      </c>
      <c r="F22" s="75">
        <f>F23</f>
        <v>60500</v>
      </c>
    </row>
    <row r="23" spans="1:6" ht="33.75" customHeight="1">
      <c r="A23" s="24" t="s">
        <v>114</v>
      </c>
      <c r="B23" s="80" t="s">
        <v>3</v>
      </c>
      <c r="C23" s="1" t="s">
        <v>13</v>
      </c>
      <c r="D23" s="74">
        <v>1671809</v>
      </c>
      <c r="E23" s="74">
        <v>60500</v>
      </c>
      <c r="F23" s="74">
        <v>60500</v>
      </c>
    </row>
    <row r="24" spans="1:6" ht="39" customHeight="1">
      <c r="A24" s="24" t="s">
        <v>145</v>
      </c>
      <c r="B24" s="22" t="s">
        <v>97</v>
      </c>
      <c r="C24" s="25" t="s">
        <v>98</v>
      </c>
      <c r="D24" s="75">
        <f>D25</f>
        <v>380257.29</v>
      </c>
      <c r="E24" s="75">
        <f>E25</f>
        <v>341765</v>
      </c>
      <c r="F24" s="75">
        <f>F25</f>
        <v>341765</v>
      </c>
    </row>
    <row r="25" spans="1:6" ht="15.75">
      <c r="A25" s="24" t="s">
        <v>146</v>
      </c>
      <c r="B25" s="10" t="s">
        <v>18</v>
      </c>
      <c r="C25" s="1" t="s">
        <v>17</v>
      </c>
      <c r="D25" s="74">
        <v>380257.29</v>
      </c>
      <c r="E25" s="74">
        <v>341765</v>
      </c>
      <c r="F25" s="74">
        <v>341765</v>
      </c>
    </row>
    <row r="26" spans="1:6" ht="15.75">
      <c r="A26" s="24" t="s">
        <v>147</v>
      </c>
      <c r="B26" s="22" t="s">
        <v>40</v>
      </c>
      <c r="C26" s="25" t="s">
        <v>73</v>
      </c>
      <c r="D26" s="75">
        <f>D27</f>
        <v>5183800.26</v>
      </c>
      <c r="E26" s="75">
        <f>E27</f>
        <v>900000</v>
      </c>
      <c r="F26" s="75">
        <f>F27</f>
        <v>869000</v>
      </c>
    </row>
    <row r="27" spans="1:6" ht="15.75">
      <c r="A27" s="24" t="s">
        <v>115</v>
      </c>
      <c r="B27" s="10" t="s">
        <v>35</v>
      </c>
      <c r="C27" s="1" t="s">
        <v>74</v>
      </c>
      <c r="D27" s="74">
        <v>5183800.26</v>
      </c>
      <c r="E27" s="74">
        <v>900000</v>
      </c>
      <c r="F27" s="74">
        <v>869000</v>
      </c>
    </row>
    <row r="28" spans="1:6" ht="31.5">
      <c r="A28" s="24" t="s">
        <v>148</v>
      </c>
      <c r="B28" s="22" t="s">
        <v>36</v>
      </c>
      <c r="C28" s="25" t="s">
        <v>37</v>
      </c>
      <c r="D28" s="75">
        <f>D29</f>
        <v>7000</v>
      </c>
      <c r="E28" s="75">
        <v>5028</v>
      </c>
      <c r="F28" s="75">
        <f>F29</f>
        <v>4168</v>
      </c>
    </row>
    <row r="29" spans="1:6" ht="35.25" customHeight="1">
      <c r="A29" s="24" t="s">
        <v>116</v>
      </c>
      <c r="B29" s="10" t="s">
        <v>41</v>
      </c>
      <c r="C29" s="1" t="s">
        <v>42</v>
      </c>
      <c r="D29" s="74">
        <v>7000</v>
      </c>
      <c r="E29" s="74">
        <v>5028</v>
      </c>
      <c r="F29" s="74">
        <v>4168</v>
      </c>
    </row>
    <row r="30" spans="1:6" ht="15.75">
      <c r="A30" s="24" t="s">
        <v>149</v>
      </c>
      <c r="B30" s="148" t="s">
        <v>50</v>
      </c>
      <c r="C30" s="149"/>
      <c r="D30" s="26">
        <f>D11+D17+D19+D22+D24+D26+D28</f>
        <v>9935812.399999999</v>
      </c>
      <c r="E30" s="26">
        <f>E11+E17+E19+E22+E24+E26+E28</f>
        <v>3259095</v>
      </c>
      <c r="F30" s="26">
        <f>F11+F17+F19+F22+F24+F26+F28</f>
        <v>3211235</v>
      </c>
    </row>
    <row r="31" spans="1:6" ht="31.5">
      <c r="A31" s="24" t="s">
        <v>150</v>
      </c>
      <c r="B31" s="22" t="s">
        <v>49</v>
      </c>
      <c r="C31" s="1"/>
      <c r="D31" s="74"/>
      <c r="E31" s="74">
        <v>180000</v>
      </c>
      <c r="F31" s="74">
        <v>195000</v>
      </c>
    </row>
    <row r="32" spans="1:6" ht="15.75">
      <c r="A32" s="24" t="s">
        <v>151</v>
      </c>
      <c r="B32" s="22"/>
      <c r="C32" s="25"/>
      <c r="D32" s="75">
        <f>D11+D17+D19+D22+D24+D26+D28</f>
        <v>9935812.399999999</v>
      </c>
      <c r="E32" s="75">
        <f>E30+E31</f>
        <v>3439095</v>
      </c>
      <c r="F32" s="75">
        <f>F30+F31</f>
        <v>3406235</v>
      </c>
    </row>
  </sheetData>
  <sheetProtection/>
  <mergeCells count="5">
    <mergeCell ref="B30:C30"/>
    <mergeCell ref="E3:F3"/>
    <mergeCell ref="E2:F2"/>
    <mergeCell ref="A6:F6"/>
    <mergeCell ref="E4:F4"/>
  </mergeCells>
  <printOptions/>
  <pageMargins left="0.7874015748031497" right="0.3937007874015748" top="0.5905511811023623" bottom="0.7874015748031497" header="0.3937007874015748" footer="0.3937007874015748"/>
  <pageSetup firstPageNumber="103" useFirstPageNumber="1"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90" zoomScaleNormal="90" zoomScaleSheetLayoutView="75" zoomScalePageLayoutView="0" workbookViewId="0" topLeftCell="A2">
      <selection activeCell="L95" sqref="L95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2" customWidth="1"/>
    <col min="4" max="4" width="11.875" style="32" customWidth="1"/>
    <col min="5" max="5" width="11.625" style="33" customWidth="1"/>
    <col min="6" max="6" width="10.625" style="32" customWidth="1"/>
    <col min="7" max="9" width="15.625" style="39" customWidth="1"/>
    <col min="10" max="16384" width="9.125" style="5" customWidth="1"/>
  </cols>
  <sheetData>
    <row r="1" spans="7:9" ht="18.75">
      <c r="G1" s="34"/>
      <c r="H1" s="108" t="s">
        <v>0</v>
      </c>
      <c r="I1" s="76"/>
    </row>
    <row r="2" spans="7:9" ht="18.75">
      <c r="G2" s="35"/>
      <c r="H2" s="109" t="s">
        <v>243</v>
      </c>
      <c r="I2" s="77"/>
    </row>
    <row r="3" spans="7:9" ht="18.75">
      <c r="G3" s="35"/>
      <c r="H3" s="110" t="s">
        <v>242</v>
      </c>
      <c r="I3" s="77"/>
    </row>
    <row r="4" spans="6:9" ht="18.75">
      <c r="F4" s="40"/>
      <c r="G4" s="36"/>
      <c r="H4" s="111" t="s">
        <v>266</v>
      </c>
      <c r="I4" s="78" t="s">
        <v>267</v>
      </c>
    </row>
    <row r="5" ht="15.75">
      <c r="G5" s="39" t="s">
        <v>191</v>
      </c>
    </row>
    <row r="6" spans="1:9" ht="18.75">
      <c r="A6" s="152" t="s">
        <v>123</v>
      </c>
      <c r="B6" s="152"/>
      <c r="C6" s="152"/>
      <c r="D6" s="152"/>
      <c r="E6" s="152"/>
      <c r="F6" s="152"/>
      <c r="G6" s="152"/>
      <c r="H6" s="152"/>
      <c r="I6" s="152"/>
    </row>
    <row r="7" spans="1:9" ht="18.75">
      <c r="A7" s="152" t="s">
        <v>212</v>
      </c>
      <c r="B7" s="152"/>
      <c r="C7" s="152"/>
      <c r="D7" s="152"/>
      <c r="E7" s="152"/>
      <c r="F7" s="152"/>
      <c r="G7" s="152"/>
      <c r="H7" s="152"/>
      <c r="I7" s="152"/>
    </row>
    <row r="8" spans="1:9" ht="15.75">
      <c r="A8" s="28"/>
      <c r="B8" s="27"/>
      <c r="C8" s="37"/>
      <c r="D8" s="37"/>
      <c r="E8" s="38"/>
      <c r="F8" s="37"/>
      <c r="G8" s="34"/>
      <c r="H8" s="34"/>
      <c r="I8" s="34"/>
    </row>
    <row r="9" ht="15.75">
      <c r="I9" s="39" t="s">
        <v>112</v>
      </c>
    </row>
    <row r="10" spans="1:9" ht="38.25">
      <c r="A10" s="41" t="s">
        <v>78</v>
      </c>
      <c r="B10" s="41" t="s">
        <v>55</v>
      </c>
      <c r="C10" s="42" t="s">
        <v>56</v>
      </c>
      <c r="D10" s="42" t="s">
        <v>57</v>
      </c>
      <c r="E10" s="42" t="s">
        <v>31</v>
      </c>
      <c r="F10" s="42" t="s">
        <v>32</v>
      </c>
      <c r="G10" s="61" t="s">
        <v>129</v>
      </c>
      <c r="H10" s="61" t="s">
        <v>193</v>
      </c>
      <c r="I10" s="61" t="s">
        <v>194</v>
      </c>
    </row>
    <row r="11" spans="1:9" ht="15.75">
      <c r="A11" s="44" t="s">
        <v>81</v>
      </c>
      <c r="B11" s="42" t="s">
        <v>82</v>
      </c>
      <c r="C11" s="44" t="s">
        <v>83</v>
      </c>
      <c r="D11" s="42" t="s">
        <v>84</v>
      </c>
      <c r="E11" s="44" t="s">
        <v>85</v>
      </c>
      <c r="F11" s="42" t="s">
        <v>86</v>
      </c>
      <c r="G11" s="44" t="s">
        <v>87</v>
      </c>
      <c r="H11" s="42" t="s">
        <v>91</v>
      </c>
      <c r="I11" s="44" t="s">
        <v>92</v>
      </c>
    </row>
    <row r="12" spans="1:9" ht="42.75">
      <c r="A12" s="42" t="s">
        <v>81</v>
      </c>
      <c r="B12" s="71" t="s">
        <v>125</v>
      </c>
      <c r="C12" s="68" t="s">
        <v>127</v>
      </c>
      <c r="D12" s="68"/>
      <c r="E12" s="69"/>
      <c r="F12" s="68"/>
      <c r="G12" s="70">
        <f>G104</f>
        <v>9935812.399999999</v>
      </c>
      <c r="H12" s="70">
        <f>H104</f>
        <v>3439095</v>
      </c>
      <c r="I12" s="70">
        <f>I104</f>
        <v>3406235</v>
      </c>
    </row>
    <row r="13" spans="1:9" s="130" customFormat="1" ht="15.75">
      <c r="A13" s="126" t="s">
        <v>82</v>
      </c>
      <c r="B13" s="127" t="s">
        <v>59</v>
      </c>
      <c r="C13" s="128" t="s">
        <v>127</v>
      </c>
      <c r="D13" s="126" t="s">
        <v>89</v>
      </c>
      <c r="E13" s="131" t="s">
        <v>58</v>
      </c>
      <c r="F13" s="126" t="s">
        <v>58</v>
      </c>
      <c r="G13" s="129">
        <f>G17+G21+G25+G29+G33+G37</f>
        <v>2608513.35</v>
      </c>
      <c r="H13" s="129">
        <f>H14+H19+H31+H26+H35</f>
        <v>1941802</v>
      </c>
      <c r="I13" s="129">
        <f>I14+I19+I31+I26+I35</f>
        <v>1925802</v>
      </c>
    </row>
    <row r="14" spans="1:9" ht="38.25">
      <c r="A14" s="42" t="s">
        <v>83</v>
      </c>
      <c r="B14" s="45" t="s">
        <v>102</v>
      </c>
      <c r="C14" s="68" t="s">
        <v>127</v>
      </c>
      <c r="D14" s="42" t="s">
        <v>90</v>
      </c>
      <c r="E14" s="67" t="s">
        <v>58</v>
      </c>
      <c r="F14" s="42" t="s">
        <v>58</v>
      </c>
      <c r="G14" s="61">
        <v>599795</v>
      </c>
      <c r="H14" s="61">
        <v>584307</v>
      </c>
      <c r="I14" s="61">
        <v>584307</v>
      </c>
    </row>
    <row r="15" spans="1:9" ht="25.5">
      <c r="A15" s="42" t="s">
        <v>84</v>
      </c>
      <c r="B15" s="45" t="s">
        <v>103</v>
      </c>
      <c r="C15" s="68" t="s">
        <v>127</v>
      </c>
      <c r="D15" s="42" t="s">
        <v>90</v>
      </c>
      <c r="E15" s="42" t="s">
        <v>144</v>
      </c>
      <c r="F15" s="42" t="s">
        <v>58</v>
      </c>
      <c r="G15" s="61">
        <v>599795</v>
      </c>
      <c r="H15" s="61">
        <v>584307</v>
      </c>
      <c r="I15" s="61">
        <v>584307</v>
      </c>
    </row>
    <row r="16" spans="1:9" ht="15.75">
      <c r="A16" s="42" t="s">
        <v>85</v>
      </c>
      <c r="B16" s="45" t="s">
        <v>101</v>
      </c>
      <c r="C16" s="68" t="s">
        <v>127</v>
      </c>
      <c r="D16" s="42" t="s">
        <v>90</v>
      </c>
      <c r="E16" s="42" t="s">
        <v>132</v>
      </c>
      <c r="F16" s="42" t="s">
        <v>58</v>
      </c>
      <c r="G16" s="61">
        <v>599795</v>
      </c>
      <c r="H16" s="61">
        <v>584307</v>
      </c>
      <c r="I16" s="61">
        <v>584307</v>
      </c>
    </row>
    <row r="17" spans="1:9" ht="63.75">
      <c r="A17" s="126" t="s">
        <v>86</v>
      </c>
      <c r="B17" s="45" t="s">
        <v>60</v>
      </c>
      <c r="C17" s="68" t="s">
        <v>127</v>
      </c>
      <c r="D17" s="42" t="s">
        <v>90</v>
      </c>
      <c r="E17" s="42" t="s">
        <v>132</v>
      </c>
      <c r="F17" s="42" t="s">
        <v>61</v>
      </c>
      <c r="G17" s="61">
        <v>599795</v>
      </c>
      <c r="H17" s="61">
        <v>584307</v>
      </c>
      <c r="I17" s="61">
        <v>584307</v>
      </c>
    </row>
    <row r="18" spans="1:9" ht="25.5">
      <c r="A18" s="42" t="s">
        <v>87</v>
      </c>
      <c r="B18" s="45" t="s">
        <v>62</v>
      </c>
      <c r="C18" s="68" t="s">
        <v>127</v>
      </c>
      <c r="D18" s="42" t="s">
        <v>90</v>
      </c>
      <c r="E18" s="42" t="s">
        <v>132</v>
      </c>
      <c r="F18" s="42" t="s">
        <v>63</v>
      </c>
      <c r="G18" s="61">
        <v>599795</v>
      </c>
      <c r="H18" s="61">
        <v>584307</v>
      </c>
      <c r="I18" s="61">
        <v>584307</v>
      </c>
    </row>
    <row r="19" spans="1:9" ht="51">
      <c r="A19" s="42" t="s">
        <v>91</v>
      </c>
      <c r="B19" s="45" t="s">
        <v>52</v>
      </c>
      <c r="C19" s="68" t="s">
        <v>127</v>
      </c>
      <c r="D19" s="42" t="s">
        <v>75</v>
      </c>
      <c r="E19" s="42" t="s">
        <v>58</v>
      </c>
      <c r="F19" s="61"/>
      <c r="G19" s="61">
        <v>1327462.44</v>
      </c>
      <c r="H19" s="61">
        <f>H20</f>
        <v>1328000</v>
      </c>
      <c r="I19" s="61">
        <f>I20</f>
        <v>1313000</v>
      </c>
    </row>
    <row r="20" spans="1:9" ht="25.5">
      <c r="A20" s="42" t="s">
        <v>92</v>
      </c>
      <c r="B20" s="45" t="s">
        <v>103</v>
      </c>
      <c r="C20" s="68" t="s">
        <v>127</v>
      </c>
      <c r="D20" s="42" t="s">
        <v>75</v>
      </c>
      <c r="E20" s="42" t="s">
        <v>144</v>
      </c>
      <c r="F20" s="42" t="s">
        <v>58</v>
      </c>
      <c r="G20" s="61">
        <v>1327462.44</v>
      </c>
      <c r="H20" s="61">
        <f>H21</f>
        <v>1328000</v>
      </c>
      <c r="I20" s="61">
        <f>I21</f>
        <v>1313000</v>
      </c>
    </row>
    <row r="21" spans="1:9" ht="25.5">
      <c r="A21" s="126" t="s">
        <v>93</v>
      </c>
      <c r="B21" s="45" t="s">
        <v>100</v>
      </c>
      <c r="C21" s="68" t="s">
        <v>127</v>
      </c>
      <c r="D21" s="42" t="s">
        <v>75</v>
      </c>
      <c r="E21" s="42" t="s">
        <v>132</v>
      </c>
      <c r="F21" s="42" t="s">
        <v>58</v>
      </c>
      <c r="G21" s="61">
        <v>1327462.44</v>
      </c>
      <c r="H21" s="61">
        <f>H22+H24</f>
        <v>1328000</v>
      </c>
      <c r="I21" s="61">
        <f>I22+I24</f>
        <v>1313000</v>
      </c>
    </row>
    <row r="22" spans="1:9" ht="63.75">
      <c r="A22" s="42" t="s">
        <v>94</v>
      </c>
      <c r="B22" s="45" t="s">
        <v>60</v>
      </c>
      <c r="C22" s="68" t="s">
        <v>127</v>
      </c>
      <c r="D22" s="42" t="s">
        <v>75</v>
      </c>
      <c r="E22" s="42" t="s">
        <v>132</v>
      </c>
      <c r="F22" s="42" t="s">
        <v>61</v>
      </c>
      <c r="G22" s="61">
        <v>1327462.44</v>
      </c>
      <c r="H22" s="61">
        <f>H23</f>
        <v>1328000</v>
      </c>
      <c r="I22" s="61">
        <f>I23</f>
        <v>1313000</v>
      </c>
    </row>
    <row r="23" spans="1:9" ht="25.5">
      <c r="A23" s="42" t="s">
        <v>95</v>
      </c>
      <c r="B23" s="45" t="s">
        <v>62</v>
      </c>
      <c r="C23" s="68" t="s">
        <v>127</v>
      </c>
      <c r="D23" s="42" t="s">
        <v>75</v>
      </c>
      <c r="E23" s="42" t="s">
        <v>132</v>
      </c>
      <c r="F23" s="42" t="s">
        <v>63</v>
      </c>
      <c r="G23" s="61">
        <v>1327462.44</v>
      </c>
      <c r="H23" s="61">
        <v>1328000</v>
      </c>
      <c r="I23" s="61">
        <v>1313000</v>
      </c>
    </row>
    <row r="24" spans="1:9" ht="25.5">
      <c r="A24" s="42" t="s">
        <v>114</v>
      </c>
      <c r="B24" s="45" t="s">
        <v>64</v>
      </c>
      <c r="C24" s="68" t="s">
        <v>127</v>
      </c>
      <c r="D24" s="42" t="s">
        <v>75</v>
      </c>
      <c r="E24" s="42" t="s">
        <v>132</v>
      </c>
      <c r="F24" s="42" t="s">
        <v>65</v>
      </c>
      <c r="G24" s="61">
        <v>651760.91</v>
      </c>
      <c r="H24" s="61">
        <f>H25</f>
        <v>0</v>
      </c>
      <c r="I24" s="61">
        <f>I25</f>
        <v>0</v>
      </c>
    </row>
    <row r="25" spans="1:9" ht="38.25">
      <c r="A25" s="126" t="s">
        <v>145</v>
      </c>
      <c r="B25" s="45" t="s">
        <v>66</v>
      </c>
      <c r="C25" s="68" t="s">
        <v>127</v>
      </c>
      <c r="D25" s="42" t="s">
        <v>75</v>
      </c>
      <c r="E25" s="42" t="s">
        <v>132</v>
      </c>
      <c r="F25" s="42" t="s">
        <v>67</v>
      </c>
      <c r="G25" s="61">
        <v>651760.91</v>
      </c>
      <c r="H25" s="61">
        <v>0</v>
      </c>
      <c r="I25" s="61">
        <v>0</v>
      </c>
    </row>
    <row r="26" spans="1:9" ht="45">
      <c r="A26" s="42" t="s">
        <v>146</v>
      </c>
      <c r="B26" s="79" t="s">
        <v>8</v>
      </c>
      <c r="C26" s="68" t="s">
        <v>127</v>
      </c>
      <c r="D26" s="42" t="s">
        <v>96</v>
      </c>
      <c r="E26" s="42"/>
      <c r="F26" s="42"/>
      <c r="G26" s="61">
        <f>G27</f>
        <v>24495</v>
      </c>
      <c r="H26" s="61">
        <f aca="true" t="shared" si="0" ref="G26:I29">H27</f>
        <v>24495</v>
      </c>
      <c r="I26" s="61">
        <f t="shared" si="0"/>
        <v>24495</v>
      </c>
    </row>
    <row r="27" spans="1:9" ht="28.5" customHeight="1">
      <c r="A27" s="42" t="s">
        <v>147</v>
      </c>
      <c r="B27" s="45" t="s">
        <v>103</v>
      </c>
      <c r="C27" s="68" t="s">
        <v>127</v>
      </c>
      <c r="D27" s="42" t="s">
        <v>96</v>
      </c>
      <c r="E27" s="42" t="s">
        <v>144</v>
      </c>
      <c r="F27" s="42"/>
      <c r="G27" s="61">
        <f>G28</f>
        <v>24495</v>
      </c>
      <c r="H27" s="61">
        <f t="shared" si="0"/>
        <v>24495</v>
      </c>
      <c r="I27" s="61">
        <f t="shared" si="0"/>
        <v>24495</v>
      </c>
    </row>
    <row r="28" spans="1:9" ht="61.5" customHeight="1">
      <c r="A28" s="42" t="s">
        <v>115</v>
      </c>
      <c r="B28" s="45" t="s">
        <v>215</v>
      </c>
      <c r="C28" s="68" t="s">
        <v>127</v>
      </c>
      <c r="D28" s="42" t="s">
        <v>96</v>
      </c>
      <c r="E28" s="42" t="s">
        <v>132</v>
      </c>
      <c r="F28" s="42"/>
      <c r="G28" s="61">
        <f t="shared" si="0"/>
        <v>24495</v>
      </c>
      <c r="H28" s="61">
        <f t="shared" si="0"/>
        <v>24495</v>
      </c>
      <c r="I28" s="61">
        <f t="shared" si="0"/>
        <v>24495</v>
      </c>
    </row>
    <row r="29" spans="1:9" ht="15.75">
      <c r="A29" s="126" t="s">
        <v>148</v>
      </c>
      <c r="B29" s="45" t="s">
        <v>9</v>
      </c>
      <c r="C29" s="68" t="s">
        <v>127</v>
      </c>
      <c r="D29" s="42" t="s">
        <v>96</v>
      </c>
      <c r="E29" s="42" t="s">
        <v>132</v>
      </c>
      <c r="F29" s="42" t="s">
        <v>10</v>
      </c>
      <c r="G29" s="61">
        <f t="shared" si="0"/>
        <v>24495</v>
      </c>
      <c r="H29" s="61">
        <f t="shared" si="0"/>
        <v>24495</v>
      </c>
      <c r="I29" s="61">
        <f t="shared" si="0"/>
        <v>24495</v>
      </c>
    </row>
    <row r="30" spans="1:9" ht="15.75">
      <c r="A30" s="42" t="s">
        <v>116</v>
      </c>
      <c r="B30" s="45" t="s">
        <v>24</v>
      </c>
      <c r="C30" s="68" t="s">
        <v>127</v>
      </c>
      <c r="D30" s="42" t="s">
        <v>96</v>
      </c>
      <c r="E30" s="42" t="s">
        <v>132</v>
      </c>
      <c r="F30" s="42" t="s">
        <v>23</v>
      </c>
      <c r="G30" s="61">
        <v>24495</v>
      </c>
      <c r="H30" s="61">
        <v>24495</v>
      </c>
      <c r="I30" s="61">
        <v>24495</v>
      </c>
    </row>
    <row r="31" spans="1:9" ht="15.75">
      <c r="A31" s="42" t="s">
        <v>149</v>
      </c>
      <c r="B31" s="45" t="s">
        <v>54</v>
      </c>
      <c r="C31" s="68" t="s">
        <v>127</v>
      </c>
      <c r="D31" s="42" t="s">
        <v>38</v>
      </c>
      <c r="E31" s="42"/>
      <c r="F31" s="42"/>
      <c r="G31" s="61">
        <f aca="true" t="shared" si="1" ref="G31:I33">G32</f>
        <v>3000</v>
      </c>
      <c r="H31" s="61">
        <f t="shared" si="1"/>
        <v>3000</v>
      </c>
      <c r="I31" s="61">
        <f t="shared" si="1"/>
        <v>2000</v>
      </c>
    </row>
    <row r="32" spans="1:9" ht="38.25">
      <c r="A32" s="42" t="s">
        <v>150</v>
      </c>
      <c r="B32" s="45" t="s">
        <v>214</v>
      </c>
      <c r="C32" s="68" t="s">
        <v>127</v>
      </c>
      <c r="D32" s="42" t="s">
        <v>38</v>
      </c>
      <c r="E32" s="42" t="s">
        <v>133</v>
      </c>
      <c r="F32" s="42"/>
      <c r="G32" s="61">
        <f t="shared" si="1"/>
        <v>3000</v>
      </c>
      <c r="H32" s="61">
        <f t="shared" si="1"/>
        <v>3000</v>
      </c>
      <c r="I32" s="61">
        <f t="shared" si="1"/>
        <v>2000</v>
      </c>
    </row>
    <row r="33" spans="1:9" ht="15.75">
      <c r="A33" s="126" t="s">
        <v>151</v>
      </c>
      <c r="B33" s="85" t="s">
        <v>68</v>
      </c>
      <c r="C33" s="68" t="s">
        <v>127</v>
      </c>
      <c r="D33" s="42" t="s">
        <v>38</v>
      </c>
      <c r="E33" s="42" t="s">
        <v>133</v>
      </c>
      <c r="F33" s="42" t="s">
        <v>69</v>
      </c>
      <c r="G33" s="61">
        <f t="shared" si="1"/>
        <v>3000</v>
      </c>
      <c r="H33" s="61">
        <f t="shared" si="1"/>
        <v>3000</v>
      </c>
      <c r="I33" s="61">
        <f t="shared" si="1"/>
        <v>2000</v>
      </c>
    </row>
    <row r="34" spans="1:9" ht="15.75">
      <c r="A34" s="42" t="s">
        <v>152</v>
      </c>
      <c r="B34" s="86" t="s">
        <v>2</v>
      </c>
      <c r="C34" s="68" t="s">
        <v>127</v>
      </c>
      <c r="D34" s="42" t="s">
        <v>38</v>
      </c>
      <c r="E34" s="42" t="s">
        <v>133</v>
      </c>
      <c r="F34" s="42" t="s">
        <v>22</v>
      </c>
      <c r="G34" s="61">
        <v>3000</v>
      </c>
      <c r="H34" s="61">
        <v>3000</v>
      </c>
      <c r="I34" s="61">
        <v>2000</v>
      </c>
    </row>
    <row r="35" spans="1:9" ht="15.75">
      <c r="A35" s="42" t="s">
        <v>153</v>
      </c>
      <c r="B35" s="86" t="s">
        <v>33</v>
      </c>
      <c r="C35" s="68" t="s">
        <v>127</v>
      </c>
      <c r="D35" s="42" t="s">
        <v>39</v>
      </c>
      <c r="E35" s="42"/>
      <c r="F35" s="42"/>
      <c r="G35" s="61">
        <v>2000</v>
      </c>
      <c r="H35" s="61">
        <v>2000</v>
      </c>
      <c r="I35" s="61">
        <v>2000</v>
      </c>
    </row>
    <row r="36" spans="1:9" ht="75">
      <c r="A36" s="42" t="s">
        <v>154</v>
      </c>
      <c r="B36" s="86" t="s">
        <v>213</v>
      </c>
      <c r="C36" s="68" t="s">
        <v>127</v>
      </c>
      <c r="D36" s="42" t="s">
        <v>39</v>
      </c>
      <c r="E36" s="42" t="s">
        <v>203</v>
      </c>
      <c r="F36" s="42"/>
      <c r="G36" s="61">
        <f aca="true" t="shared" si="2" ref="G36:I37">G37</f>
        <v>2000</v>
      </c>
      <c r="H36" s="61">
        <f t="shared" si="2"/>
        <v>2000</v>
      </c>
      <c r="I36" s="61">
        <f t="shared" si="2"/>
        <v>2000</v>
      </c>
    </row>
    <row r="37" spans="1:9" ht="25.5">
      <c r="A37" s="126" t="s">
        <v>155</v>
      </c>
      <c r="B37" s="45" t="s">
        <v>64</v>
      </c>
      <c r="C37" s="68" t="s">
        <v>127</v>
      </c>
      <c r="D37" s="42" t="s">
        <v>39</v>
      </c>
      <c r="E37" s="42" t="s">
        <v>203</v>
      </c>
      <c r="F37" s="42" t="s">
        <v>65</v>
      </c>
      <c r="G37" s="61">
        <f t="shared" si="2"/>
        <v>2000</v>
      </c>
      <c r="H37" s="61">
        <f t="shared" si="2"/>
        <v>2000</v>
      </c>
      <c r="I37" s="61">
        <f t="shared" si="2"/>
        <v>2000</v>
      </c>
    </row>
    <row r="38" spans="1:9" ht="38.25">
      <c r="A38" s="42" t="s">
        <v>117</v>
      </c>
      <c r="B38" s="45" t="s">
        <v>66</v>
      </c>
      <c r="C38" s="68" t="s">
        <v>127</v>
      </c>
      <c r="D38" s="42" t="s">
        <v>39</v>
      </c>
      <c r="E38" s="42" t="s">
        <v>203</v>
      </c>
      <c r="F38" s="42" t="s">
        <v>67</v>
      </c>
      <c r="G38" s="61">
        <v>2000</v>
      </c>
      <c r="H38" s="61">
        <v>2000</v>
      </c>
      <c r="I38" s="61">
        <v>2000</v>
      </c>
    </row>
    <row r="39" spans="1:9" s="130" customFormat="1" ht="15.75">
      <c r="A39" s="42" t="s">
        <v>118</v>
      </c>
      <c r="B39" s="127" t="s">
        <v>48</v>
      </c>
      <c r="C39" s="128" t="s">
        <v>127</v>
      </c>
      <c r="D39" s="126" t="s">
        <v>44</v>
      </c>
      <c r="E39" s="126"/>
      <c r="F39" s="126"/>
      <c r="G39" s="129">
        <v>53597</v>
      </c>
      <c r="H39" s="129">
        <f aca="true" t="shared" si="3" ref="H39:I43">H40</f>
        <v>0</v>
      </c>
      <c r="I39" s="129">
        <f t="shared" si="3"/>
        <v>0</v>
      </c>
    </row>
    <row r="40" spans="1:9" ht="15.75">
      <c r="A40" s="42" t="s">
        <v>156</v>
      </c>
      <c r="B40" s="45" t="s">
        <v>11</v>
      </c>
      <c r="C40" s="68" t="s">
        <v>127</v>
      </c>
      <c r="D40" s="42" t="s">
        <v>45</v>
      </c>
      <c r="E40" s="42"/>
      <c r="F40" s="42"/>
      <c r="G40" s="61">
        <v>53597</v>
      </c>
      <c r="H40" s="61">
        <f t="shared" si="3"/>
        <v>0</v>
      </c>
      <c r="I40" s="61">
        <f t="shared" si="3"/>
        <v>0</v>
      </c>
    </row>
    <row r="41" spans="1:9" ht="25.5">
      <c r="A41" s="126" t="s">
        <v>157</v>
      </c>
      <c r="B41" s="45" t="s">
        <v>16</v>
      </c>
      <c r="C41" s="68" t="s">
        <v>127</v>
      </c>
      <c r="D41" s="42" t="s">
        <v>45</v>
      </c>
      <c r="E41" s="42" t="s">
        <v>144</v>
      </c>
      <c r="F41" s="42"/>
      <c r="G41" s="61">
        <v>53597</v>
      </c>
      <c r="H41" s="61">
        <f t="shared" si="3"/>
        <v>0</v>
      </c>
      <c r="I41" s="61">
        <f t="shared" si="3"/>
        <v>0</v>
      </c>
    </row>
    <row r="42" spans="1:9" ht="63.75">
      <c r="A42" s="42" t="s">
        <v>158</v>
      </c>
      <c r="B42" s="45" t="s">
        <v>12</v>
      </c>
      <c r="C42" s="68" t="s">
        <v>127</v>
      </c>
      <c r="D42" s="42" t="s">
        <v>45</v>
      </c>
      <c r="E42" s="42" t="s">
        <v>202</v>
      </c>
      <c r="F42" s="42"/>
      <c r="G42" s="61">
        <v>53597</v>
      </c>
      <c r="H42" s="61">
        <f>H43+H45</f>
        <v>0</v>
      </c>
      <c r="I42" s="61">
        <f>I43+I45</f>
        <v>0</v>
      </c>
    </row>
    <row r="43" spans="1:9" ht="63.75">
      <c r="A43" s="42" t="s">
        <v>159</v>
      </c>
      <c r="B43" s="45" t="s">
        <v>60</v>
      </c>
      <c r="C43" s="68" t="s">
        <v>127</v>
      </c>
      <c r="D43" s="42" t="s">
        <v>45</v>
      </c>
      <c r="E43" s="42" t="s">
        <v>202</v>
      </c>
      <c r="F43" s="42" t="s">
        <v>61</v>
      </c>
      <c r="G43" s="61">
        <v>44565.9</v>
      </c>
      <c r="H43" s="61">
        <f t="shared" si="3"/>
        <v>0</v>
      </c>
      <c r="I43" s="61">
        <f t="shared" si="3"/>
        <v>0</v>
      </c>
    </row>
    <row r="44" spans="1:9" ht="25.5">
      <c r="A44" s="42" t="s">
        <v>160</v>
      </c>
      <c r="B44" s="45" t="s">
        <v>62</v>
      </c>
      <c r="C44" s="68" t="s">
        <v>127</v>
      </c>
      <c r="D44" s="42" t="s">
        <v>45</v>
      </c>
      <c r="E44" s="42" t="s">
        <v>202</v>
      </c>
      <c r="F44" s="42" t="s">
        <v>63</v>
      </c>
      <c r="G44" s="61">
        <v>44565.9</v>
      </c>
      <c r="H44" s="61"/>
      <c r="I44" s="61">
        <v>0</v>
      </c>
    </row>
    <row r="45" spans="1:9" ht="25.5">
      <c r="A45" s="126" t="s">
        <v>161</v>
      </c>
      <c r="B45" s="45" t="s">
        <v>64</v>
      </c>
      <c r="C45" s="68" t="s">
        <v>127</v>
      </c>
      <c r="D45" s="42" t="s">
        <v>45</v>
      </c>
      <c r="E45" s="42" t="s">
        <v>202</v>
      </c>
      <c r="F45" s="42" t="s">
        <v>65</v>
      </c>
      <c r="G45" s="61">
        <v>9031.1</v>
      </c>
      <c r="H45" s="61">
        <f>H46</f>
        <v>0</v>
      </c>
      <c r="I45" s="61">
        <f>I46</f>
        <v>0</v>
      </c>
    </row>
    <row r="46" spans="1:9" ht="38.25">
      <c r="A46" s="42" t="s">
        <v>162</v>
      </c>
      <c r="B46" s="45" t="s">
        <v>66</v>
      </c>
      <c r="C46" s="68" t="s">
        <v>127</v>
      </c>
      <c r="D46" s="42" t="s">
        <v>45</v>
      </c>
      <c r="E46" s="42" t="s">
        <v>202</v>
      </c>
      <c r="F46" s="42" t="s">
        <v>67</v>
      </c>
      <c r="G46" s="61">
        <v>9031.1</v>
      </c>
      <c r="H46" s="61"/>
      <c r="I46" s="61">
        <v>0</v>
      </c>
    </row>
    <row r="47" spans="1:9" s="130" customFormat="1" ht="25.5">
      <c r="A47" s="42" t="s">
        <v>163</v>
      </c>
      <c r="B47" s="127" t="s">
        <v>29</v>
      </c>
      <c r="C47" s="128" t="s">
        <v>127</v>
      </c>
      <c r="D47" s="126" t="s">
        <v>46</v>
      </c>
      <c r="E47" s="131"/>
      <c r="F47" s="126"/>
      <c r="G47" s="129">
        <f>G55+G54+G53</f>
        <v>30835.5</v>
      </c>
      <c r="H47" s="129">
        <f aca="true" t="shared" si="4" ref="H47:I51">H48</f>
        <v>10000</v>
      </c>
      <c r="I47" s="129">
        <f t="shared" si="4"/>
        <v>10000</v>
      </c>
    </row>
    <row r="48" spans="1:9" ht="38.25">
      <c r="A48" s="42" t="s">
        <v>164</v>
      </c>
      <c r="B48" s="45" t="s">
        <v>27</v>
      </c>
      <c r="C48" s="68" t="s">
        <v>127</v>
      </c>
      <c r="D48" s="42" t="s">
        <v>28</v>
      </c>
      <c r="E48" s="67"/>
      <c r="F48" s="42"/>
      <c r="G48" s="61">
        <v>15600</v>
      </c>
      <c r="H48" s="61">
        <f t="shared" si="4"/>
        <v>10000</v>
      </c>
      <c r="I48" s="61">
        <f t="shared" si="4"/>
        <v>10000</v>
      </c>
    </row>
    <row r="49" spans="1:9" ht="38.25">
      <c r="A49" s="126" t="s">
        <v>165</v>
      </c>
      <c r="B49" s="46" t="s">
        <v>192</v>
      </c>
      <c r="C49" s="68" t="s">
        <v>127</v>
      </c>
      <c r="D49" s="42" t="s">
        <v>28</v>
      </c>
      <c r="E49" s="42" t="s">
        <v>135</v>
      </c>
      <c r="F49" s="42"/>
      <c r="G49" s="61">
        <v>15600</v>
      </c>
      <c r="H49" s="61">
        <f t="shared" si="4"/>
        <v>10000</v>
      </c>
      <c r="I49" s="61">
        <f t="shared" si="4"/>
        <v>10000</v>
      </c>
    </row>
    <row r="50" spans="1:9" ht="51">
      <c r="A50" s="42" t="s">
        <v>166</v>
      </c>
      <c r="B50" s="46" t="s">
        <v>126</v>
      </c>
      <c r="C50" s="68" t="s">
        <v>127</v>
      </c>
      <c r="D50" s="42" t="s">
        <v>28</v>
      </c>
      <c r="E50" s="42" t="s">
        <v>139</v>
      </c>
      <c r="F50" s="42"/>
      <c r="G50" s="61">
        <v>15600</v>
      </c>
      <c r="H50" s="61">
        <f t="shared" si="4"/>
        <v>10000</v>
      </c>
      <c r="I50" s="61">
        <f t="shared" si="4"/>
        <v>10000</v>
      </c>
    </row>
    <row r="51" spans="1:9" ht="25.5">
      <c r="A51" s="42" t="s">
        <v>119</v>
      </c>
      <c r="B51" s="45" t="s">
        <v>26</v>
      </c>
      <c r="C51" s="68" t="s">
        <v>127</v>
      </c>
      <c r="D51" s="42" t="s">
        <v>28</v>
      </c>
      <c r="E51" s="42" t="s">
        <v>134</v>
      </c>
      <c r="F51" s="42"/>
      <c r="G51" s="61">
        <v>15600</v>
      </c>
      <c r="H51" s="61">
        <f t="shared" si="4"/>
        <v>10000</v>
      </c>
      <c r="I51" s="61">
        <f t="shared" si="4"/>
        <v>10000</v>
      </c>
    </row>
    <row r="52" spans="1:9" ht="25.5">
      <c r="A52" s="42" t="s">
        <v>167</v>
      </c>
      <c r="B52" s="45" t="s">
        <v>64</v>
      </c>
      <c r="C52" s="68" t="s">
        <v>127</v>
      </c>
      <c r="D52" s="42" t="s">
        <v>28</v>
      </c>
      <c r="E52" s="42" t="s">
        <v>134</v>
      </c>
      <c r="F52" s="42" t="s">
        <v>65</v>
      </c>
      <c r="G52" s="61">
        <v>15600</v>
      </c>
      <c r="H52" s="61">
        <f>H53</f>
        <v>10000</v>
      </c>
      <c r="I52" s="61">
        <f>I53</f>
        <v>10000</v>
      </c>
    </row>
    <row r="53" spans="1:9" ht="38.25">
      <c r="A53" s="126" t="s">
        <v>120</v>
      </c>
      <c r="B53" s="45" t="s">
        <v>66</v>
      </c>
      <c r="C53" s="68" t="s">
        <v>127</v>
      </c>
      <c r="D53" s="42" t="s">
        <v>28</v>
      </c>
      <c r="E53" s="42" t="s">
        <v>134</v>
      </c>
      <c r="F53" s="42" t="s">
        <v>67</v>
      </c>
      <c r="G53" s="61">
        <v>15600</v>
      </c>
      <c r="H53" s="61">
        <v>10000</v>
      </c>
      <c r="I53" s="61">
        <v>10000</v>
      </c>
    </row>
    <row r="54" spans="1:9" s="136" customFormat="1" ht="25.5">
      <c r="A54" s="42" t="s">
        <v>121</v>
      </c>
      <c r="B54" s="133" t="s">
        <v>247</v>
      </c>
      <c r="C54" s="134"/>
      <c r="D54" s="132" t="s">
        <v>245</v>
      </c>
      <c r="E54" s="132" t="s">
        <v>251</v>
      </c>
      <c r="F54" s="132" t="s">
        <v>244</v>
      </c>
      <c r="G54" s="135">
        <v>725.5</v>
      </c>
      <c r="H54" s="135"/>
      <c r="I54" s="135"/>
    </row>
    <row r="55" spans="1:9" s="136" customFormat="1" ht="25.5">
      <c r="A55" s="42" t="s">
        <v>168</v>
      </c>
      <c r="B55" s="133" t="s">
        <v>197</v>
      </c>
      <c r="C55" s="134" t="s">
        <v>127</v>
      </c>
      <c r="D55" s="132" t="s">
        <v>245</v>
      </c>
      <c r="E55" s="132" t="s">
        <v>246</v>
      </c>
      <c r="F55" s="132" t="s">
        <v>244</v>
      </c>
      <c r="G55" s="135">
        <v>14510</v>
      </c>
      <c r="H55" s="135">
        <v>0</v>
      </c>
      <c r="I55" s="135">
        <v>0</v>
      </c>
    </row>
    <row r="56" spans="1:9" s="130" customFormat="1" ht="15.75">
      <c r="A56" s="42" t="s">
        <v>169</v>
      </c>
      <c r="B56" s="127" t="s">
        <v>76</v>
      </c>
      <c r="C56" s="128" t="s">
        <v>127</v>
      </c>
      <c r="D56" s="126" t="s">
        <v>77</v>
      </c>
      <c r="E56" s="126"/>
      <c r="F56" s="126"/>
      <c r="G56" s="129">
        <f>G72+G69+G66+G63+G62</f>
        <v>1671809</v>
      </c>
      <c r="H56" s="129">
        <f aca="true" t="shared" si="5" ref="H56:I59">H57</f>
        <v>60500</v>
      </c>
      <c r="I56" s="129">
        <f t="shared" si="5"/>
        <v>60500</v>
      </c>
    </row>
    <row r="57" spans="1:9" ht="15.75">
      <c r="A57" s="126" t="s">
        <v>170</v>
      </c>
      <c r="B57" s="45" t="s">
        <v>20</v>
      </c>
      <c r="C57" s="68" t="s">
        <v>127</v>
      </c>
      <c r="D57" s="42" t="s">
        <v>13</v>
      </c>
      <c r="E57" s="42"/>
      <c r="F57" s="42"/>
      <c r="G57" s="61">
        <f>G58</f>
        <v>1671809</v>
      </c>
      <c r="H57" s="61">
        <f t="shared" si="5"/>
        <v>60500</v>
      </c>
      <c r="I57" s="61">
        <f t="shared" si="5"/>
        <v>60500</v>
      </c>
    </row>
    <row r="58" spans="1:9" ht="38.25">
      <c r="A58" s="42" t="s">
        <v>122</v>
      </c>
      <c r="B58" s="46" t="s">
        <v>216</v>
      </c>
      <c r="C58" s="68" t="s">
        <v>127</v>
      </c>
      <c r="D58" s="42" t="s">
        <v>13</v>
      </c>
      <c r="E58" s="42" t="s">
        <v>135</v>
      </c>
      <c r="F58" s="42"/>
      <c r="G58" s="61">
        <f>G59</f>
        <v>1671809</v>
      </c>
      <c r="H58" s="61">
        <f t="shared" si="5"/>
        <v>60500</v>
      </c>
      <c r="I58" s="61">
        <f t="shared" si="5"/>
        <v>60500</v>
      </c>
    </row>
    <row r="59" spans="1:9" ht="38.25">
      <c r="A59" s="42" t="s">
        <v>171</v>
      </c>
      <c r="B59" s="45" t="s">
        <v>19</v>
      </c>
      <c r="C59" s="68" t="s">
        <v>127</v>
      </c>
      <c r="D59" s="42" t="s">
        <v>13</v>
      </c>
      <c r="E59" s="42" t="s">
        <v>137</v>
      </c>
      <c r="F59" s="42"/>
      <c r="G59" s="61">
        <f>G60+G63+G66+G69+G72</f>
        <v>1671809</v>
      </c>
      <c r="H59" s="61">
        <f t="shared" si="5"/>
        <v>60500</v>
      </c>
      <c r="I59" s="61">
        <f t="shared" si="5"/>
        <v>60500</v>
      </c>
    </row>
    <row r="60" spans="1:9" ht="15.75">
      <c r="A60" s="42" t="s">
        <v>172</v>
      </c>
      <c r="B60" s="45" t="s">
        <v>217</v>
      </c>
      <c r="C60" s="68" t="s">
        <v>127</v>
      </c>
      <c r="D60" s="42" t="s">
        <v>13</v>
      </c>
      <c r="E60" s="42" t="s">
        <v>270</v>
      </c>
      <c r="F60" s="42"/>
      <c r="G60" s="61">
        <v>103761.59</v>
      </c>
      <c r="H60" s="61">
        <f>H61</f>
        <v>60500</v>
      </c>
      <c r="I60" s="61">
        <f>I61</f>
        <v>60500</v>
      </c>
    </row>
    <row r="61" spans="1:9" ht="25.5">
      <c r="A61" s="126" t="s">
        <v>173</v>
      </c>
      <c r="B61" s="45" t="s">
        <v>64</v>
      </c>
      <c r="C61" s="68" t="s">
        <v>127</v>
      </c>
      <c r="D61" s="42" t="s">
        <v>13</v>
      </c>
      <c r="E61" s="42" t="s">
        <v>270</v>
      </c>
      <c r="F61" s="42" t="s">
        <v>65</v>
      </c>
      <c r="G61" s="61">
        <v>103761.59</v>
      </c>
      <c r="H61" s="61">
        <f>H62</f>
        <v>60500</v>
      </c>
      <c r="I61" s="61">
        <f>I62</f>
        <v>60500</v>
      </c>
    </row>
    <row r="62" spans="1:9" ht="38.25">
      <c r="A62" s="42" t="s">
        <v>174</v>
      </c>
      <c r="B62" s="45" t="s">
        <v>66</v>
      </c>
      <c r="C62" s="68" t="s">
        <v>127</v>
      </c>
      <c r="D62" s="42" t="s">
        <v>13</v>
      </c>
      <c r="E62" s="42" t="s">
        <v>270</v>
      </c>
      <c r="F62" s="42" t="s">
        <v>67</v>
      </c>
      <c r="G62" s="61">
        <v>103761.59</v>
      </c>
      <c r="H62" s="61">
        <v>60500</v>
      </c>
      <c r="I62" s="61">
        <v>60500</v>
      </c>
    </row>
    <row r="63" spans="1:9" ht="63.75">
      <c r="A63" s="42" t="s">
        <v>175</v>
      </c>
      <c r="B63" s="45" t="s">
        <v>248</v>
      </c>
      <c r="C63" s="68" t="s">
        <v>127</v>
      </c>
      <c r="D63" s="42" t="s">
        <v>13</v>
      </c>
      <c r="E63" s="42" t="s">
        <v>252</v>
      </c>
      <c r="F63" s="42"/>
      <c r="G63" s="61">
        <v>14936</v>
      </c>
      <c r="H63" s="61">
        <v>0</v>
      </c>
      <c r="I63" s="61">
        <v>0</v>
      </c>
    </row>
    <row r="64" spans="1:9" ht="25.5">
      <c r="A64" s="42" t="s">
        <v>176</v>
      </c>
      <c r="B64" s="45" t="s">
        <v>64</v>
      </c>
      <c r="C64" s="68" t="s">
        <v>127</v>
      </c>
      <c r="D64" s="42" t="s">
        <v>13</v>
      </c>
      <c r="E64" s="42" t="s">
        <v>252</v>
      </c>
      <c r="F64" s="42" t="s">
        <v>65</v>
      </c>
      <c r="G64" s="61">
        <v>14936</v>
      </c>
      <c r="H64" s="61">
        <v>0</v>
      </c>
      <c r="I64" s="61">
        <v>0</v>
      </c>
    </row>
    <row r="65" spans="1:9" ht="38.25">
      <c r="A65" s="42" t="s">
        <v>177</v>
      </c>
      <c r="B65" s="45" t="s">
        <v>66</v>
      </c>
      <c r="C65" s="68" t="s">
        <v>127</v>
      </c>
      <c r="D65" s="42" t="s">
        <v>13</v>
      </c>
      <c r="E65" s="42" t="s">
        <v>252</v>
      </c>
      <c r="F65" s="42" t="s">
        <v>244</v>
      </c>
      <c r="G65" s="61">
        <v>14936</v>
      </c>
      <c r="H65" s="61">
        <v>0</v>
      </c>
      <c r="I65" s="61">
        <v>0</v>
      </c>
    </row>
    <row r="66" spans="1:9" ht="63.75">
      <c r="A66" s="42" t="s">
        <v>178</v>
      </c>
      <c r="B66" s="45" t="s">
        <v>248</v>
      </c>
      <c r="C66" s="68" t="s">
        <v>127</v>
      </c>
      <c r="D66" s="42" t="s">
        <v>13</v>
      </c>
      <c r="E66" s="42" t="s">
        <v>249</v>
      </c>
      <c r="F66" s="42"/>
      <c r="G66" s="61">
        <v>894.41</v>
      </c>
      <c r="H66" s="61">
        <v>0</v>
      </c>
      <c r="I66" s="61">
        <v>0</v>
      </c>
    </row>
    <row r="67" spans="1:9" ht="25.5">
      <c r="A67" s="42" t="s">
        <v>179</v>
      </c>
      <c r="B67" s="45" t="s">
        <v>64</v>
      </c>
      <c r="C67" s="68" t="s">
        <v>127</v>
      </c>
      <c r="D67" s="42" t="s">
        <v>13</v>
      </c>
      <c r="E67" s="42" t="s">
        <v>249</v>
      </c>
      <c r="F67" s="42" t="s">
        <v>65</v>
      </c>
      <c r="G67" s="61">
        <v>894.41</v>
      </c>
      <c r="H67" s="61">
        <v>0</v>
      </c>
      <c r="I67" s="61">
        <v>0</v>
      </c>
    </row>
    <row r="68" spans="1:9" ht="38.25">
      <c r="A68" s="42" t="s">
        <v>180</v>
      </c>
      <c r="B68" s="45" t="s">
        <v>66</v>
      </c>
      <c r="C68" s="68" t="s">
        <v>127</v>
      </c>
      <c r="D68" s="42" t="s">
        <v>13</v>
      </c>
      <c r="E68" s="42" t="s">
        <v>249</v>
      </c>
      <c r="F68" s="42" t="s">
        <v>244</v>
      </c>
      <c r="G68" s="61">
        <v>894.41</v>
      </c>
      <c r="H68" s="61">
        <v>0</v>
      </c>
      <c r="I68" s="61">
        <v>0</v>
      </c>
    </row>
    <row r="69" spans="1:9" ht="89.25">
      <c r="A69" s="126" t="s">
        <v>181</v>
      </c>
      <c r="B69" s="45" t="s">
        <v>253</v>
      </c>
      <c r="C69" s="68" t="s">
        <v>127</v>
      </c>
      <c r="D69" s="42" t="s">
        <v>13</v>
      </c>
      <c r="E69" s="42" t="s">
        <v>250</v>
      </c>
      <c r="F69" s="42"/>
      <c r="G69" s="61">
        <v>88547</v>
      </c>
      <c r="H69" s="61">
        <v>0</v>
      </c>
      <c r="I69" s="61">
        <v>0</v>
      </c>
    </row>
    <row r="70" spans="1:9" ht="25.5">
      <c r="A70" s="126" t="s">
        <v>182</v>
      </c>
      <c r="B70" s="45" t="s">
        <v>64</v>
      </c>
      <c r="C70" s="68" t="s">
        <v>127</v>
      </c>
      <c r="D70" s="42" t="s">
        <v>13</v>
      </c>
      <c r="E70" s="42" t="s">
        <v>250</v>
      </c>
      <c r="F70" s="42" t="s">
        <v>65</v>
      </c>
      <c r="G70" s="61">
        <v>88547</v>
      </c>
      <c r="H70" s="61">
        <v>0</v>
      </c>
      <c r="I70" s="61">
        <v>0</v>
      </c>
    </row>
    <row r="71" spans="1:9" ht="38.25">
      <c r="A71" s="126" t="s">
        <v>183</v>
      </c>
      <c r="B71" s="45" t="s">
        <v>66</v>
      </c>
      <c r="C71" s="68" t="s">
        <v>127</v>
      </c>
      <c r="D71" s="42" t="s">
        <v>13</v>
      </c>
      <c r="E71" s="42" t="s">
        <v>250</v>
      </c>
      <c r="F71" s="42" t="s">
        <v>244</v>
      </c>
      <c r="G71" s="61">
        <v>88547</v>
      </c>
      <c r="H71" s="61">
        <v>0</v>
      </c>
      <c r="I71" s="61">
        <v>0</v>
      </c>
    </row>
    <row r="72" spans="1:9" ht="89.25">
      <c r="A72" s="42" t="s">
        <v>184</v>
      </c>
      <c r="B72" s="45" t="s">
        <v>256</v>
      </c>
      <c r="C72" s="68" t="s">
        <v>127</v>
      </c>
      <c r="D72" s="42" t="s">
        <v>254</v>
      </c>
      <c r="E72" s="42" t="s">
        <v>255</v>
      </c>
      <c r="F72" s="42" t="s">
        <v>23</v>
      </c>
      <c r="G72" s="61">
        <v>1463670</v>
      </c>
      <c r="H72" s="61">
        <v>0</v>
      </c>
      <c r="I72" s="61">
        <v>0</v>
      </c>
    </row>
    <row r="73" spans="1:9" s="130" customFormat="1" ht="15.75">
      <c r="A73" s="42" t="s">
        <v>185</v>
      </c>
      <c r="B73" s="127" t="s">
        <v>97</v>
      </c>
      <c r="C73" s="128" t="s">
        <v>127</v>
      </c>
      <c r="D73" s="126" t="s">
        <v>98</v>
      </c>
      <c r="E73" s="131"/>
      <c r="F73" s="126"/>
      <c r="G73" s="129">
        <f>G74</f>
        <v>380257.29</v>
      </c>
      <c r="H73" s="129">
        <f>H74</f>
        <v>341765</v>
      </c>
      <c r="I73" s="129">
        <f>I74</f>
        <v>341765</v>
      </c>
    </row>
    <row r="74" spans="1:9" ht="15.75">
      <c r="A74" s="42" t="s">
        <v>186</v>
      </c>
      <c r="B74" s="45" t="s">
        <v>18</v>
      </c>
      <c r="C74" s="68" t="s">
        <v>127</v>
      </c>
      <c r="D74" s="42" t="s">
        <v>17</v>
      </c>
      <c r="E74" s="42"/>
      <c r="F74" s="42"/>
      <c r="G74" s="61">
        <f aca="true" t="shared" si="6" ref="G74:I76">G75</f>
        <v>380257.29</v>
      </c>
      <c r="H74" s="61">
        <f t="shared" si="6"/>
        <v>341765</v>
      </c>
      <c r="I74" s="61">
        <f t="shared" si="6"/>
        <v>341765</v>
      </c>
    </row>
    <row r="75" spans="1:9" ht="38.25">
      <c r="A75" s="126" t="s">
        <v>187</v>
      </c>
      <c r="B75" s="46" t="s">
        <v>205</v>
      </c>
      <c r="C75" s="68" t="s">
        <v>127</v>
      </c>
      <c r="D75" s="42" t="s">
        <v>17</v>
      </c>
      <c r="E75" s="42" t="s">
        <v>135</v>
      </c>
      <c r="F75" s="42"/>
      <c r="G75" s="61">
        <f t="shared" si="6"/>
        <v>380257.29</v>
      </c>
      <c r="H75" s="61">
        <f t="shared" si="6"/>
        <v>341765</v>
      </c>
      <c r="I75" s="61">
        <f t="shared" si="6"/>
        <v>341765</v>
      </c>
    </row>
    <row r="76" spans="1:9" ht="45">
      <c r="A76" s="42" t="s">
        <v>188</v>
      </c>
      <c r="B76" s="81" t="s">
        <v>21</v>
      </c>
      <c r="C76" s="68" t="s">
        <v>128</v>
      </c>
      <c r="D76" s="42" t="s">
        <v>17</v>
      </c>
      <c r="E76" s="42" t="s">
        <v>136</v>
      </c>
      <c r="F76" s="42"/>
      <c r="G76" s="61">
        <f>G77</f>
        <v>380257.29</v>
      </c>
      <c r="H76" s="61">
        <f t="shared" si="6"/>
        <v>341765</v>
      </c>
      <c r="I76" s="61">
        <f t="shared" si="6"/>
        <v>341765</v>
      </c>
    </row>
    <row r="77" spans="1:9" ht="15.75">
      <c r="A77" s="42" t="s">
        <v>220</v>
      </c>
      <c r="B77" s="45" t="s">
        <v>239</v>
      </c>
      <c r="C77" s="68" t="s">
        <v>127</v>
      </c>
      <c r="D77" s="42" t="s">
        <v>17</v>
      </c>
      <c r="E77" s="42" t="s">
        <v>271</v>
      </c>
      <c r="F77" s="42"/>
      <c r="G77" s="61">
        <f>G78</f>
        <v>380257.29</v>
      </c>
      <c r="H77" s="61">
        <f>H78</f>
        <v>341765</v>
      </c>
      <c r="I77" s="61">
        <f>I78</f>
        <v>341765</v>
      </c>
    </row>
    <row r="78" spans="1:9" ht="25.5">
      <c r="A78" s="42" t="s">
        <v>221</v>
      </c>
      <c r="B78" s="45" t="s">
        <v>64</v>
      </c>
      <c r="C78" s="68" t="s">
        <v>127</v>
      </c>
      <c r="D78" s="42" t="s">
        <v>17</v>
      </c>
      <c r="E78" s="42" t="s">
        <v>271</v>
      </c>
      <c r="F78" s="42" t="s">
        <v>65</v>
      </c>
      <c r="G78" s="61">
        <f>G79</f>
        <v>380257.29</v>
      </c>
      <c r="H78" s="61">
        <f>H79</f>
        <v>341765</v>
      </c>
      <c r="I78" s="61">
        <f>I79</f>
        <v>341765</v>
      </c>
    </row>
    <row r="79" spans="1:9" ht="38.25">
      <c r="A79" s="126" t="s">
        <v>222</v>
      </c>
      <c r="B79" s="45" t="s">
        <v>66</v>
      </c>
      <c r="C79" s="68" t="s">
        <v>127</v>
      </c>
      <c r="D79" s="42" t="s">
        <v>17</v>
      </c>
      <c r="E79" s="42" t="s">
        <v>271</v>
      </c>
      <c r="F79" s="42" t="s">
        <v>67</v>
      </c>
      <c r="G79" s="61">
        <v>380257.29</v>
      </c>
      <c r="H79" s="61">
        <v>341765</v>
      </c>
      <c r="I79" s="61">
        <v>341765</v>
      </c>
    </row>
    <row r="80" spans="1:9" s="130" customFormat="1" ht="15.75">
      <c r="A80" s="42" t="s">
        <v>223</v>
      </c>
      <c r="B80" s="127" t="s">
        <v>30</v>
      </c>
      <c r="C80" s="128" t="s">
        <v>127</v>
      </c>
      <c r="D80" s="126" t="s">
        <v>73</v>
      </c>
      <c r="E80" s="126"/>
      <c r="F80" s="126"/>
      <c r="G80" s="129">
        <f>G81</f>
        <v>5183800.26</v>
      </c>
      <c r="H80" s="129">
        <f aca="true" t="shared" si="7" ref="H80:I83">H81</f>
        <v>900000</v>
      </c>
      <c r="I80" s="129">
        <f t="shared" si="7"/>
        <v>869000</v>
      </c>
    </row>
    <row r="81" spans="1:9" ht="15.75">
      <c r="A81" s="42" t="s">
        <v>224</v>
      </c>
      <c r="B81" s="45" t="s">
        <v>35</v>
      </c>
      <c r="C81" s="68" t="s">
        <v>127</v>
      </c>
      <c r="D81" s="42" t="s">
        <v>74</v>
      </c>
      <c r="E81" s="42"/>
      <c r="F81" s="42"/>
      <c r="G81" s="61">
        <f>G82</f>
        <v>5183800.26</v>
      </c>
      <c r="H81" s="61">
        <f t="shared" si="7"/>
        <v>900000</v>
      </c>
      <c r="I81" s="61">
        <f t="shared" si="7"/>
        <v>869000</v>
      </c>
    </row>
    <row r="82" spans="1:9" ht="25.5">
      <c r="A82" s="42" t="s">
        <v>225</v>
      </c>
      <c r="B82" s="45" t="s">
        <v>206</v>
      </c>
      <c r="C82" s="68" t="s">
        <v>127</v>
      </c>
      <c r="D82" s="42" t="s">
        <v>74</v>
      </c>
      <c r="E82" s="42" t="s">
        <v>142</v>
      </c>
      <c r="F82" s="42"/>
      <c r="G82" s="61">
        <f>G83</f>
        <v>5183800.26</v>
      </c>
      <c r="H82" s="61">
        <f t="shared" si="7"/>
        <v>900000</v>
      </c>
      <c r="I82" s="61">
        <f t="shared" si="7"/>
        <v>869000</v>
      </c>
    </row>
    <row r="83" spans="1:9" ht="25.5">
      <c r="A83" s="126" t="s">
        <v>226</v>
      </c>
      <c r="B83" s="45" t="s">
        <v>15</v>
      </c>
      <c r="C83" s="68" t="s">
        <v>127</v>
      </c>
      <c r="D83" s="42" t="s">
        <v>74</v>
      </c>
      <c r="E83" s="42" t="s">
        <v>143</v>
      </c>
      <c r="F83" s="42"/>
      <c r="G83" s="61">
        <f>G84+G87+G90+G93</f>
        <v>5183800.26</v>
      </c>
      <c r="H83" s="61">
        <f t="shared" si="7"/>
        <v>900000</v>
      </c>
      <c r="I83" s="61">
        <f t="shared" si="7"/>
        <v>869000</v>
      </c>
    </row>
    <row r="84" spans="1:9" ht="25.5">
      <c r="A84" s="42" t="s">
        <v>227</v>
      </c>
      <c r="B84" s="45" t="s">
        <v>26</v>
      </c>
      <c r="C84" s="68" t="s">
        <v>127</v>
      </c>
      <c r="D84" s="42" t="s">
        <v>74</v>
      </c>
      <c r="E84" s="42" t="s">
        <v>272</v>
      </c>
      <c r="F84" s="42"/>
      <c r="G84" s="61">
        <v>1031286</v>
      </c>
      <c r="H84" s="61">
        <f>H85</f>
        <v>900000</v>
      </c>
      <c r="I84" s="61">
        <f>I85</f>
        <v>869000</v>
      </c>
    </row>
    <row r="85" spans="1:9" ht="38.25">
      <c r="A85" s="42" t="s">
        <v>228</v>
      </c>
      <c r="B85" s="45" t="s">
        <v>105</v>
      </c>
      <c r="C85" s="68" t="s">
        <v>127</v>
      </c>
      <c r="D85" s="42" t="s">
        <v>74</v>
      </c>
      <c r="E85" s="42" t="s">
        <v>272</v>
      </c>
      <c r="F85" s="42" t="s">
        <v>106</v>
      </c>
      <c r="G85" s="61">
        <v>1031286</v>
      </c>
      <c r="H85" s="61">
        <f>H86</f>
        <v>900000</v>
      </c>
      <c r="I85" s="61">
        <v>869000</v>
      </c>
    </row>
    <row r="86" spans="1:9" ht="15.75">
      <c r="A86" s="42" t="s">
        <v>229</v>
      </c>
      <c r="B86" s="45" t="s">
        <v>70</v>
      </c>
      <c r="C86" s="68" t="s">
        <v>127</v>
      </c>
      <c r="D86" s="42" t="s">
        <v>74</v>
      </c>
      <c r="E86" s="42" t="s">
        <v>272</v>
      </c>
      <c r="F86" s="42" t="s">
        <v>273</v>
      </c>
      <c r="G86" s="61">
        <v>1031286</v>
      </c>
      <c r="H86" s="61">
        <v>900000</v>
      </c>
      <c r="I86" s="61">
        <v>869000</v>
      </c>
    </row>
    <row r="87" spans="1:9" ht="25.5">
      <c r="A87" s="42" t="s">
        <v>230</v>
      </c>
      <c r="B87" s="45" t="s">
        <v>26</v>
      </c>
      <c r="C87" s="68" t="s">
        <v>127</v>
      </c>
      <c r="D87" s="42" t="s">
        <v>74</v>
      </c>
      <c r="E87" s="42" t="s">
        <v>272</v>
      </c>
      <c r="F87" s="42"/>
      <c r="G87" s="61">
        <v>161786.45</v>
      </c>
      <c r="H87" s="61">
        <v>0</v>
      </c>
      <c r="I87" s="61">
        <v>0</v>
      </c>
    </row>
    <row r="88" spans="1:9" ht="38.25">
      <c r="A88" s="42" t="s">
        <v>231</v>
      </c>
      <c r="B88" s="45" t="s">
        <v>105</v>
      </c>
      <c r="C88" s="68" t="s">
        <v>127</v>
      </c>
      <c r="D88" s="42" t="s">
        <v>74</v>
      </c>
      <c r="E88" s="42" t="s">
        <v>272</v>
      </c>
      <c r="F88" s="42" t="s">
        <v>106</v>
      </c>
      <c r="G88" s="61">
        <v>161786.45</v>
      </c>
      <c r="H88" s="61">
        <v>0</v>
      </c>
      <c r="I88" s="61">
        <v>0</v>
      </c>
    </row>
    <row r="89" spans="1:9" ht="15.75">
      <c r="A89" s="42" t="s">
        <v>232</v>
      </c>
      <c r="B89" s="45" t="s">
        <v>70</v>
      </c>
      <c r="C89" s="68" t="s">
        <v>127</v>
      </c>
      <c r="D89" s="42" t="s">
        <v>74</v>
      </c>
      <c r="E89" s="42" t="s">
        <v>272</v>
      </c>
      <c r="F89" s="42" t="s">
        <v>264</v>
      </c>
      <c r="G89" s="61">
        <v>161786.45</v>
      </c>
      <c r="H89" s="61">
        <v>0</v>
      </c>
      <c r="I89" s="61">
        <v>0</v>
      </c>
    </row>
    <row r="90" spans="1:9" ht="25.5">
      <c r="A90" s="42" t="s">
        <v>233</v>
      </c>
      <c r="B90" s="45" t="s">
        <v>26</v>
      </c>
      <c r="C90" s="68" t="s">
        <v>127</v>
      </c>
      <c r="D90" s="42" t="s">
        <v>74</v>
      </c>
      <c r="E90" s="42" t="s">
        <v>262</v>
      </c>
      <c r="F90" s="42"/>
      <c r="G90" s="61">
        <v>3334500</v>
      </c>
      <c r="H90" s="61">
        <v>0</v>
      </c>
      <c r="I90" s="61">
        <v>0</v>
      </c>
    </row>
    <row r="91" spans="1:9" ht="38.25">
      <c r="A91" s="42" t="s">
        <v>234</v>
      </c>
      <c r="B91" s="45" t="s">
        <v>105</v>
      </c>
      <c r="C91" s="68" t="s">
        <v>127</v>
      </c>
      <c r="D91" s="42" t="s">
        <v>74</v>
      </c>
      <c r="E91" s="42" t="s">
        <v>262</v>
      </c>
      <c r="F91" s="42" t="s">
        <v>106</v>
      </c>
      <c r="G91" s="61">
        <v>3334500</v>
      </c>
      <c r="H91" s="61">
        <v>0</v>
      </c>
      <c r="I91" s="61">
        <v>0</v>
      </c>
    </row>
    <row r="92" spans="1:9" ht="102">
      <c r="A92" s="42" t="s">
        <v>235</v>
      </c>
      <c r="B92" s="45" t="s">
        <v>261</v>
      </c>
      <c r="C92" s="68" t="s">
        <v>127</v>
      </c>
      <c r="D92" s="42" t="s">
        <v>74</v>
      </c>
      <c r="E92" s="42" t="s">
        <v>262</v>
      </c>
      <c r="F92" s="42" t="s">
        <v>264</v>
      </c>
      <c r="G92" s="61">
        <v>3334500</v>
      </c>
      <c r="H92" s="61">
        <v>0</v>
      </c>
      <c r="I92" s="61">
        <v>0</v>
      </c>
    </row>
    <row r="93" spans="1:9" ht="25.5">
      <c r="A93" s="42" t="s">
        <v>236</v>
      </c>
      <c r="B93" s="45" t="s">
        <v>26</v>
      </c>
      <c r="C93" s="68" t="s">
        <v>127</v>
      </c>
      <c r="D93" s="42" t="s">
        <v>74</v>
      </c>
      <c r="E93" s="42" t="s">
        <v>269</v>
      </c>
      <c r="F93" s="42"/>
      <c r="G93" s="61">
        <v>656227.81</v>
      </c>
      <c r="H93" s="61">
        <v>0</v>
      </c>
      <c r="I93" s="61">
        <v>0</v>
      </c>
    </row>
    <row r="94" spans="1:9" ht="38.25">
      <c r="A94" s="42" t="s">
        <v>237</v>
      </c>
      <c r="B94" s="45" t="s">
        <v>105</v>
      </c>
      <c r="C94" s="68" t="s">
        <v>127</v>
      </c>
      <c r="D94" s="42" t="s">
        <v>74</v>
      </c>
      <c r="E94" s="42" t="s">
        <v>269</v>
      </c>
      <c r="F94" s="42" t="s">
        <v>106</v>
      </c>
      <c r="G94" s="61">
        <v>656227.81</v>
      </c>
      <c r="H94" s="61">
        <v>0</v>
      </c>
      <c r="I94" s="61">
        <v>0</v>
      </c>
    </row>
    <row r="95" spans="1:9" ht="102">
      <c r="A95" s="42" t="s">
        <v>238</v>
      </c>
      <c r="B95" s="45" t="s">
        <v>268</v>
      </c>
      <c r="C95" s="68" t="s">
        <v>127</v>
      </c>
      <c r="D95" s="42" t="s">
        <v>74</v>
      </c>
      <c r="E95" s="42" t="s">
        <v>269</v>
      </c>
      <c r="F95" s="42" t="s">
        <v>264</v>
      </c>
      <c r="G95" s="61">
        <v>656227.81</v>
      </c>
      <c r="H95" s="61">
        <v>0</v>
      </c>
      <c r="I95" s="61">
        <v>0</v>
      </c>
    </row>
    <row r="96" spans="1:9" s="130" customFormat="1" ht="15.75">
      <c r="A96" s="126" t="s">
        <v>257</v>
      </c>
      <c r="B96" s="127" t="s">
        <v>71</v>
      </c>
      <c r="C96" s="128" t="s">
        <v>127</v>
      </c>
      <c r="D96" s="126" t="s">
        <v>37</v>
      </c>
      <c r="E96" s="126"/>
      <c r="F96" s="126"/>
      <c r="G96" s="129">
        <f>G97</f>
        <v>7000</v>
      </c>
      <c r="H96" s="129">
        <f>H97</f>
        <v>5028</v>
      </c>
      <c r="I96" s="129">
        <f>I97</f>
        <v>4168</v>
      </c>
    </row>
    <row r="97" spans="1:9" ht="30">
      <c r="A97" s="42" t="s">
        <v>258</v>
      </c>
      <c r="B97" s="79" t="s">
        <v>109</v>
      </c>
      <c r="C97" s="68" t="s">
        <v>127</v>
      </c>
      <c r="D97" s="42" t="s">
        <v>42</v>
      </c>
      <c r="E97" s="42"/>
      <c r="F97" s="42"/>
      <c r="G97" s="61">
        <f aca="true" t="shared" si="8" ref="G97:I101">G98</f>
        <v>7000</v>
      </c>
      <c r="H97" s="61">
        <f t="shared" si="8"/>
        <v>5028</v>
      </c>
      <c r="I97" s="61">
        <f t="shared" si="8"/>
        <v>4168</v>
      </c>
    </row>
    <row r="98" spans="1:9" ht="38.25">
      <c r="A98" s="42" t="s">
        <v>259</v>
      </c>
      <c r="B98" s="45" t="s">
        <v>207</v>
      </c>
      <c r="C98" s="68" t="s">
        <v>127</v>
      </c>
      <c r="D98" s="42" t="s">
        <v>42</v>
      </c>
      <c r="E98" s="42" t="s">
        <v>135</v>
      </c>
      <c r="F98" s="42"/>
      <c r="G98" s="61">
        <f t="shared" si="8"/>
        <v>7000</v>
      </c>
      <c r="H98" s="61">
        <f t="shared" si="8"/>
        <v>5028</v>
      </c>
      <c r="I98" s="61">
        <f t="shared" si="8"/>
        <v>4168</v>
      </c>
    </row>
    <row r="99" spans="1:9" ht="25.5">
      <c r="A99" s="42" t="s">
        <v>260</v>
      </c>
      <c r="B99" s="45" t="s">
        <v>208</v>
      </c>
      <c r="C99" s="68" t="s">
        <v>127</v>
      </c>
      <c r="D99" s="42" t="s">
        <v>42</v>
      </c>
      <c r="E99" s="42" t="s">
        <v>138</v>
      </c>
      <c r="F99" s="42"/>
      <c r="G99" s="61">
        <f t="shared" si="8"/>
        <v>7000</v>
      </c>
      <c r="H99" s="61">
        <f t="shared" si="8"/>
        <v>5028</v>
      </c>
      <c r="I99" s="61">
        <f t="shared" si="8"/>
        <v>4168</v>
      </c>
    </row>
    <row r="100" spans="1:9" ht="25.5">
      <c r="A100" s="126" t="s">
        <v>274</v>
      </c>
      <c r="B100" s="45" t="s">
        <v>6</v>
      </c>
      <c r="C100" s="68" t="s">
        <v>127</v>
      </c>
      <c r="D100" s="42" t="s">
        <v>42</v>
      </c>
      <c r="E100" s="42" t="s">
        <v>279</v>
      </c>
      <c r="F100" s="42"/>
      <c r="G100" s="61">
        <f t="shared" si="8"/>
        <v>7000</v>
      </c>
      <c r="H100" s="61">
        <f t="shared" si="8"/>
        <v>5028</v>
      </c>
      <c r="I100" s="61">
        <f t="shared" si="8"/>
        <v>4168</v>
      </c>
    </row>
    <row r="101" spans="1:9" ht="25.5">
      <c r="A101" s="42" t="s">
        <v>275</v>
      </c>
      <c r="B101" s="45" t="s">
        <v>64</v>
      </c>
      <c r="C101" s="68" t="s">
        <v>127</v>
      </c>
      <c r="D101" s="42" t="s">
        <v>42</v>
      </c>
      <c r="E101" s="42" t="s">
        <v>279</v>
      </c>
      <c r="F101" s="42" t="s">
        <v>65</v>
      </c>
      <c r="G101" s="61">
        <f t="shared" si="8"/>
        <v>7000</v>
      </c>
      <c r="H101" s="61">
        <f t="shared" si="8"/>
        <v>5028</v>
      </c>
      <c r="I101" s="61">
        <f t="shared" si="8"/>
        <v>4168</v>
      </c>
    </row>
    <row r="102" spans="1:9" ht="38.25">
      <c r="A102" s="42" t="s">
        <v>276</v>
      </c>
      <c r="B102" s="45" t="s">
        <v>66</v>
      </c>
      <c r="C102" s="68" t="s">
        <v>127</v>
      </c>
      <c r="D102" s="42" t="s">
        <v>42</v>
      </c>
      <c r="E102" s="42" t="s">
        <v>279</v>
      </c>
      <c r="F102" s="42" t="s">
        <v>67</v>
      </c>
      <c r="G102" s="61">
        <v>7000</v>
      </c>
      <c r="H102" s="61">
        <v>5028</v>
      </c>
      <c r="I102" s="61">
        <v>4168</v>
      </c>
    </row>
    <row r="103" spans="1:9" ht="15.75">
      <c r="A103" s="42" t="s">
        <v>277</v>
      </c>
      <c r="B103" s="71" t="s">
        <v>1</v>
      </c>
      <c r="C103" s="68"/>
      <c r="D103" s="68"/>
      <c r="E103" s="68"/>
      <c r="F103" s="68"/>
      <c r="G103" s="70">
        <v>0</v>
      </c>
      <c r="H103" s="70">
        <v>180000</v>
      </c>
      <c r="I103" s="70">
        <v>195000</v>
      </c>
    </row>
    <row r="104" spans="1:9" ht="15.75">
      <c r="A104" s="126" t="s">
        <v>278</v>
      </c>
      <c r="B104" s="71" t="s">
        <v>25</v>
      </c>
      <c r="C104" s="68"/>
      <c r="D104" s="68"/>
      <c r="E104" s="69"/>
      <c r="F104" s="68"/>
      <c r="G104" s="70">
        <f>G13+G39+G47+G56+G73+G80+G96</f>
        <v>9935812.399999999</v>
      </c>
      <c r="H104" s="70">
        <f>H13+H39+H47+H56+H73+H80+H96+H103</f>
        <v>3439095</v>
      </c>
      <c r="I104" s="70">
        <f>I13+I39+I47+I56+I73+I80+I96+I103</f>
        <v>3406235</v>
      </c>
    </row>
    <row r="106" ht="15.75">
      <c r="G106" s="34"/>
    </row>
  </sheetData>
  <sheetProtection/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04">
      <selection activeCell="B10" sqref="B10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13.00390625" style="49" customWidth="1"/>
    <col min="4" max="4" width="6.375" style="120" customWidth="1"/>
    <col min="5" max="5" width="8.75390625" style="49" customWidth="1"/>
    <col min="6" max="6" width="13.25390625" style="54" customWidth="1"/>
    <col min="7" max="7" width="14.00390625" style="50" bestFit="1" customWidth="1"/>
    <col min="8" max="8" width="15.875" style="50" customWidth="1"/>
    <col min="9" max="16384" width="9.125" style="50" customWidth="1"/>
  </cols>
  <sheetData>
    <row r="1" spans="4:8" ht="15.75">
      <c r="D1" s="116"/>
      <c r="F1" s="55"/>
      <c r="G1" s="157" t="s">
        <v>218</v>
      </c>
      <c r="H1" s="157"/>
    </row>
    <row r="2" spans="4:8" ht="15.75">
      <c r="D2" s="116"/>
      <c r="F2" s="56"/>
      <c r="G2" s="5" t="s">
        <v>241</v>
      </c>
      <c r="H2" s="5"/>
    </row>
    <row r="3" spans="4:8" ht="15.75">
      <c r="D3" s="117"/>
      <c r="F3" s="57"/>
      <c r="G3" s="5" t="s">
        <v>242</v>
      </c>
      <c r="H3" s="5"/>
    </row>
    <row r="4" spans="4:8" ht="15.75">
      <c r="D4" s="118"/>
      <c r="F4" s="58"/>
      <c r="G4" s="5" t="s">
        <v>266</v>
      </c>
      <c r="H4" s="5" t="s">
        <v>267</v>
      </c>
    </row>
    <row r="5" spans="4:8" ht="15.75">
      <c r="D5" s="118"/>
      <c r="F5" s="58"/>
      <c r="G5" s="5"/>
      <c r="H5" s="5"/>
    </row>
    <row r="6" spans="1:8" ht="34.5" customHeight="1">
      <c r="A6" s="153" t="s">
        <v>124</v>
      </c>
      <c r="B6" s="153"/>
      <c r="C6" s="153"/>
      <c r="D6" s="154"/>
      <c r="E6" s="153"/>
      <c r="F6" s="153"/>
      <c r="G6" s="153"/>
      <c r="H6" s="153"/>
    </row>
    <row r="7" spans="1:8" ht="14.25" customHeight="1">
      <c r="A7" s="155" t="s">
        <v>196</v>
      </c>
      <c r="B7" s="155"/>
      <c r="C7" s="155"/>
      <c r="D7" s="156"/>
      <c r="E7" s="155"/>
      <c r="F7" s="155"/>
      <c r="G7" s="155"/>
      <c r="H7" s="155"/>
    </row>
    <row r="8" spans="1:6" ht="12.75">
      <c r="A8" s="52"/>
      <c r="B8" s="51"/>
      <c r="C8" s="51"/>
      <c r="D8" s="119"/>
      <c r="E8" s="51"/>
      <c r="F8" s="59"/>
    </row>
    <row r="9" ht="12.75">
      <c r="H9" s="53" t="s">
        <v>112</v>
      </c>
    </row>
    <row r="10" spans="1:8" ht="51">
      <c r="A10" s="41" t="s">
        <v>78</v>
      </c>
      <c r="B10" s="41" t="s">
        <v>55</v>
      </c>
      <c r="C10" s="42" t="s">
        <v>31</v>
      </c>
      <c r="D10" s="113" t="s">
        <v>32</v>
      </c>
      <c r="E10" s="42" t="s">
        <v>57</v>
      </c>
      <c r="F10" s="60" t="s">
        <v>195</v>
      </c>
      <c r="G10" s="43" t="s">
        <v>131</v>
      </c>
      <c r="H10" s="43" t="s">
        <v>194</v>
      </c>
    </row>
    <row r="11" spans="1:8" ht="12.75">
      <c r="A11" s="44" t="s">
        <v>81</v>
      </c>
      <c r="B11" s="42" t="s">
        <v>82</v>
      </c>
      <c r="C11" s="44" t="s">
        <v>83</v>
      </c>
      <c r="D11" s="42" t="s">
        <v>84</v>
      </c>
      <c r="E11" s="44" t="s">
        <v>85</v>
      </c>
      <c r="F11" s="42" t="s">
        <v>86</v>
      </c>
      <c r="G11" s="44" t="s">
        <v>87</v>
      </c>
      <c r="H11" s="42" t="s">
        <v>91</v>
      </c>
    </row>
    <row r="12" spans="1:8" ht="42.75">
      <c r="A12" s="42" t="s">
        <v>81</v>
      </c>
      <c r="B12" s="71" t="s">
        <v>209</v>
      </c>
      <c r="C12" s="87" t="s">
        <v>135</v>
      </c>
      <c r="D12" s="114" t="s">
        <v>58</v>
      </c>
      <c r="E12" s="87" t="s">
        <v>58</v>
      </c>
      <c r="F12" s="88">
        <f>F13+F19+F37+F59+F65</f>
        <v>7273702.05</v>
      </c>
      <c r="G12" s="88">
        <f>G13+G19+G37+G59</f>
        <v>417293</v>
      </c>
      <c r="H12" s="88">
        <f>H13+H19+H37+H59</f>
        <v>416433</v>
      </c>
    </row>
    <row r="13" spans="1:8" ht="30">
      <c r="A13" s="42" t="s">
        <v>82</v>
      </c>
      <c r="B13" s="89" t="s">
        <v>4</v>
      </c>
      <c r="C13" s="91" t="s">
        <v>136</v>
      </c>
      <c r="D13" s="115"/>
      <c r="E13" s="91"/>
      <c r="F13" s="92">
        <f aca="true" t="shared" si="0" ref="F13:H15">F14</f>
        <v>380257.29</v>
      </c>
      <c r="G13" s="92">
        <f t="shared" si="0"/>
        <v>341765</v>
      </c>
      <c r="H13" s="92">
        <f t="shared" si="0"/>
        <v>341765</v>
      </c>
    </row>
    <row r="14" spans="1:8" ht="15">
      <c r="A14" s="42" t="s">
        <v>83</v>
      </c>
      <c r="B14" s="83" t="s">
        <v>240</v>
      </c>
      <c r="C14" s="68" t="s">
        <v>271</v>
      </c>
      <c r="D14" s="121"/>
      <c r="E14" s="68"/>
      <c r="F14" s="93">
        <f t="shared" si="0"/>
        <v>380257.29</v>
      </c>
      <c r="G14" s="93">
        <f t="shared" si="0"/>
        <v>341765</v>
      </c>
      <c r="H14" s="93">
        <f t="shared" si="0"/>
        <v>341765</v>
      </c>
    </row>
    <row r="15" spans="1:8" ht="33.75" customHeight="1">
      <c r="A15" s="42" t="s">
        <v>84</v>
      </c>
      <c r="B15" s="83" t="s">
        <v>64</v>
      </c>
      <c r="C15" s="68" t="s">
        <v>271</v>
      </c>
      <c r="D15" s="68" t="s">
        <v>65</v>
      </c>
      <c r="E15" s="68"/>
      <c r="F15" s="93">
        <f t="shared" si="0"/>
        <v>380257.29</v>
      </c>
      <c r="G15" s="93">
        <f t="shared" si="0"/>
        <v>341765</v>
      </c>
      <c r="H15" s="93">
        <f t="shared" si="0"/>
        <v>341765</v>
      </c>
    </row>
    <row r="16" spans="1:8" ht="30">
      <c r="A16" s="42" t="s">
        <v>85</v>
      </c>
      <c r="B16" s="83" t="s">
        <v>66</v>
      </c>
      <c r="C16" s="68" t="s">
        <v>271</v>
      </c>
      <c r="D16" s="68" t="s">
        <v>67</v>
      </c>
      <c r="E16" s="68"/>
      <c r="F16" s="93">
        <f>F18</f>
        <v>380257.29</v>
      </c>
      <c r="G16" s="93">
        <f>G18</f>
        <v>341765</v>
      </c>
      <c r="H16" s="93">
        <f>H18</f>
        <v>341765</v>
      </c>
    </row>
    <row r="17" spans="1:8" ht="15">
      <c r="A17" s="42" t="s">
        <v>86</v>
      </c>
      <c r="B17" s="83" t="s">
        <v>97</v>
      </c>
      <c r="C17" s="68" t="s">
        <v>271</v>
      </c>
      <c r="D17" s="68" t="s">
        <v>67</v>
      </c>
      <c r="E17" s="68" t="s">
        <v>98</v>
      </c>
      <c r="F17" s="93">
        <f>F18</f>
        <v>380257.29</v>
      </c>
      <c r="G17" s="93">
        <f>G18</f>
        <v>341765</v>
      </c>
      <c r="H17" s="93">
        <f>H18</f>
        <v>341765</v>
      </c>
    </row>
    <row r="18" spans="1:8" ht="15">
      <c r="A18" s="42" t="s">
        <v>87</v>
      </c>
      <c r="B18" s="83" t="s">
        <v>18</v>
      </c>
      <c r="C18" s="68" t="s">
        <v>271</v>
      </c>
      <c r="D18" s="68" t="s">
        <v>67</v>
      </c>
      <c r="E18" s="68" t="s">
        <v>17</v>
      </c>
      <c r="F18" s="93">
        <f>'прил 6'!G76</f>
        <v>380257.29</v>
      </c>
      <c r="G18" s="93">
        <f>'прил 6'!H76</f>
        <v>341765</v>
      </c>
      <c r="H18" s="93">
        <f>'прил 6'!I76</f>
        <v>341765</v>
      </c>
    </row>
    <row r="19" spans="1:8" ht="29.25" customHeight="1">
      <c r="A19" s="42" t="s">
        <v>91</v>
      </c>
      <c r="B19" s="89" t="s">
        <v>7</v>
      </c>
      <c r="C19" s="91" t="s">
        <v>137</v>
      </c>
      <c r="D19" s="115"/>
      <c r="E19" s="91"/>
      <c r="F19" s="92">
        <f>F21</f>
        <v>1671809</v>
      </c>
      <c r="G19" s="92">
        <f>G21</f>
        <v>60500</v>
      </c>
      <c r="H19" s="92">
        <f>H21</f>
        <v>60500</v>
      </c>
    </row>
    <row r="20" spans="1:8" ht="18.75" customHeight="1" hidden="1">
      <c r="A20" s="42" t="s">
        <v>92</v>
      </c>
      <c r="B20" s="83"/>
      <c r="C20" s="91"/>
      <c r="D20" s="91"/>
      <c r="E20" s="91"/>
      <c r="F20" s="92"/>
      <c r="G20" s="92"/>
      <c r="H20" s="92"/>
    </row>
    <row r="21" spans="1:8" ht="15">
      <c r="A21" s="42" t="s">
        <v>93</v>
      </c>
      <c r="B21" s="48" t="s">
        <v>200</v>
      </c>
      <c r="C21" s="68" t="s">
        <v>137</v>
      </c>
      <c r="D21" s="121"/>
      <c r="E21" s="91"/>
      <c r="F21" s="93">
        <f>F24+F27+F30+F33+F36</f>
        <v>1671809</v>
      </c>
      <c r="G21" s="93">
        <f aca="true" t="shared" si="1" ref="G21:H23">G22</f>
        <v>60500</v>
      </c>
      <c r="H21" s="93">
        <f t="shared" si="1"/>
        <v>60500</v>
      </c>
    </row>
    <row r="22" spans="1:8" ht="30">
      <c r="A22" s="42" t="s">
        <v>94</v>
      </c>
      <c r="B22" s="83" t="s">
        <v>64</v>
      </c>
      <c r="C22" s="68" t="s">
        <v>270</v>
      </c>
      <c r="D22" s="121"/>
      <c r="E22" s="91"/>
      <c r="F22" s="93">
        <f>F23</f>
        <v>103761.59</v>
      </c>
      <c r="G22" s="93">
        <f t="shared" si="1"/>
        <v>60500</v>
      </c>
      <c r="H22" s="93">
        <f t="shared" si="1"/>
        <v>60500</v>
      </c>
    </row>
    <row r="23" spans="1:8" ht="30">
      <c r="A23" s="42" t="s">
        <v>95</v>
      </c>
      <c r="B23" s="83" t="s">
        <v>66</v>
      </c>
      <c r="C23" s="68" t="s">
        <v>270</v>
      </c>
      <c r="D23" s="121">
        <v>200</v>
      </c>
      <c r="E23" s="91"/>
      <c r="F23" s="93">
        <f>F24</f>
        <v>103761.59</v>
      </c>
      <c r="G23" s="93">
        <f t="shared" si="1"/>
        <v>60500</v>
      </c>
      <c r="H23" s="93">
        <f t="shared" si="1"/>
        <v>60500</v>
      </c>
    </row>
    <row r="24" spans="1:8" ht="15">
      <c r="A24" s="42" t="s">
        <v>114</v>
      </c>
      <c r="B24" s="82" t="s">
        <v>76</v>
      </c>
      <c r="C24" s="68" t="s">
        <v>270</v>
      </c>
      <c r="D24" s="121" t="s">
        <v>67</v>
      </c>
      <c r="E24" s="68" t="s">
        <v>77</v>
      </c>
      <c r="F24" s="93">
        <v>103761.59</v>
      </c>
      <c r="G24" s="93">
        <v>60500</v>
      </c>
      <c r="H24" s="93">
        <v>60500</v>
      </c>
    </row>
    <row r="25" spans="1:8" ht="30">
      <c r="A25" s="42" t="s">
        <v>145</v>
      </c>
      <c r="B25" s="83" t="s">
        <v>64</v>
      </c>
      <c r="C25" s="68" t="s">
        <v>252</v>
      </c>
      <c r="D25" s="121"/>
      <c r="E25" s="68"/>
      <c r="F25" s="93">
        <v>14936</v>
      </c>
      <c r="G25" s="93">
        <v>0</v>
      </c>
      <c r="H25" s="93">
        <v>0</v>
      </c>
    </row>
    <row r="26" spans="1:8" ht="30">
      <c r="A26" s="42" t="s">
        <v>146</v>
      </c>
      <c r="B26" s="83" t="s">
        <v>66</v>
      </c>
      <c r="C26" s="68" t="s">
        <v>252</v>
      </c>
      <c r="D26" s="121">
        <v>200</v>
      </c>
      <c r="E26" s="68"/>
      <c r="F26" s="93">
        <v>14936</v>
      </c>
      <c r="G26" s="93">
        <v>0</v>
      </c>
      <c r="H26" s="93">
        <v>0</v>
      </c>
    </row>
    <row r="27" spans="1:8" ht="60">
      <c r="A27" s="42" t="s">
        <v>147</v>
      </c>
      <c r="B27" s="82" t="s">
        <v>248</v>
      </c>
      <c r="C27" s="68" t="s">
        <v>252</v>
      </c>
      <c r="D27" s="121">
        <v>240</v>
      </c>
      <c r="E27" s="68" t="s">
        <v>77</v>
      </c>
      <c r="F27" s="93">
        <v>14936</v>
      </c>
      <c r="G27" s="93">
        <v>0</v>
      </c>
      <c r="H27" s="93">
        <v>0</v>
      </c>
    </row>
    <row r="28" spans="1:8" ht="30">
      <c r="A28" s="42" t="s">
        <v>115</v>
      </c>
      <c r="B28" s="83" t="s">
        <v>64</v>
      </c>
      <c r="C28" s="68" t="s">
        <v>249</v>
      </c>
      <c r="D28" s="121"/>
      <c r="E28" s="68"/>
      <c r="F28" s="93">
        <v>894.41</v>
      </c>
      <c r="G28" s="93">
        <v>0</v>
      </c>
      <c r="H28" s="93">
        <v>0</v>
      </c>
    </row>
    <row r="29" spans="1:8" ht="30">
      <c r="A29" s="42" t="s">
        <v>148</v>
      </c>
      <c r="B29" s="83" t="s">
        <v>66</v>
      </c>
      <c r="C29" s="68" t="s">
        <v>249</v>
      </c>
      <c r="D29" s="121">
        <v>200</v>
      </c>
      <c r="E29" s="68"/>
      <c r="F29" s="93">
        <v>894.41</v>
      </c>
      <c r="G29" s="93">
        <v>0</v>
      </c>
      <c r="H29" s="93">
        <v>0</v>
      </c>
    </row>
    <row r="30" spans="1:8" ht="60">
      <c r="A30" s="42" t="s">
        <v>116</v>
      </c>
      <c r="B30" s="82" t="s">
        <v>248</v>
      </c>
      <c r="C30" s="68" t="s">
        <v>249</v>
      </c>
      <c r="D30" s="121">
        <v>240</v>
      </c>
      <c r="E30" s="68" t="s">
        <v>77</v>
      </c>
      <c r="F30" s="93">
        <v>894.41</v>
      </c>
      <c r="G30" s="93">
        <v>0</v>
      </c>
      <c r="H30" s="93">
        <v>0</v>
      </c>
    </row>
    <row r="31" spans="1:8" ht="30">
      <c r="A31" s="42" t="s">
        <v>149</v>
      </c>
      <c r="B31" s="83" t="s">
        <v>64</v>
      </c>
      <c r="C31" s="68" t="s">
        <v>250</v>
      </c>
      <c r="D31" s="121"/>
      <c r="E31" s="68"/>
      <c r="F31" s="93">
        <v>88547</v>
      </c>
      <c r="G31" s="93">
        <v>0</v>
      </c>
      <c r="H31" s="93">
        <v>0</v>
      </c>
    </row>
    <row r="32" spans="1:8" ht="30">
      <c r="A32" s="42" t="s">
        <v>150</v>
      </c>
      <c r="B32" s="83" t="s">
        <v>66</v>
      </c>
      <c r="C32" s="68" t="s">
        <v>250</v>
      </c>
      <c r="D32" s="121">
        <v>200</v>
      </c>
      <c r="E32" s="68"/>
      <c r="F32" s="93">
        <v>88547</v>
      </c>
      <c r="G32" s="93">
        <v>0</v>
      </c>
      <c r="H32" s="93">
        <v>0</v>
      </c>
    </row>
    <row r="33" spans="1:8" ht="90">
      <c r="A33" s="42" t="s">
        <v>151</v>
      </c>
      <c r="B33" s="82" t="s">
        <v>253</v>
      </c>
      <c r="C33" s="68" t="s">
        <v>250</v>
      </c>
      <c r="D33" s="121">
        <v>240</v>
      </c>
      <c r="E33" s="68" t="s">
        <v>77</v>
      </c>
      <c r="F33" s="93">
        <v>88547</v>
      </c>
      <c r="G33" s="93">
        <v>0</v>
      </c>
      <c r="H33" s="93">
        <v>0</v>
      </c>
    </row>
    <row r="34" spans="1:8" ht="30">
      <c r="A34" s="42" t="s">
        <v>152</v>
      </c>
      <c r="B34" s="83" t="s">
        <v>64</v>
      </c>
      <c r="C34" s="68" t="s">
        <v>255</v>
      </c>
      <c r="D34" s="121"/>
      <c r="E34" s="68"/>
      <c r="F34" s="93">
        <v>1463670</v>
      </c>
      <c r="G34" s="93">
        <v>0</v>
      </c>
      <c r="H34" s="93">
        <v>0</v>
      </c>
    </row>
    <row r="35" spans="1:8" ht="30">
      <c r="A35" s="42" t="s">
        <v>153</v>
      </c>
      <c r="B35" s="83" t="s">
        <v>66</v>
      </c>
      <c r="C35" s="68" t="s">
        <v>255</v>
      </c>
      <c r="D35" s="121">
        <v>200</v>
      </c>
      <c r="E35" s="68"/>
      <c r="F35" s="93">
        <v>1463670</v>
      </c>
      <c r="G35" s="93">
        <v>0</v>
      </c>
      <c r="H35" s="93">
        <v>0</v>
      </c>
    </row>
    <row r="36" spans="1:8" ht="90">
      <c r="A36" s="42" t="s">
        <v>154</v>
      </c>
      <c r="B36" s="82" t="s">
        <v>256</v>
      </c>
      <c r="C36" s="68" t="s">
        <v>255</v>
      </c>
      <c r="D36" s="121">
        <v>240</v>
      </c>
      <c r="E36" s="68" t="s">
        <v>77</v>
      </c>
      <c r="F36" s="93">
        <v>1463670</v>
      </c>
      <c r="G36" s="93">
        <v>0</v>
      </c>
      <c r="H36" s="93">
        <v>0</v>
      </c>
    </row>
    <row r="37" spans="1:8" ht="30">
      <c r="A37" s="42" t="s">
        <v>155</v>
      </c>
      <c r="B37" s="89" t="s">
        <v>208</v>
      </c>
      <c r="C37" s="91" t="s">
        <v>138</v>
      </c>
      <c r="D37" s="115"/>
      <c r="E37" s="91"/>
      <c r="F37" s="92">
        <f>F38</f>
        <v>7000</v>
      </c>
      <c r="G37" s="92">
        <f aca="true" t="shared" si="2" ref="G37:H41">G38</f>
        <v>5028</v>
      </c>
      <c r="H37" s="92">
        <f t="shared" si="2"/>
        <v>4168</v>
      </c>
    </row>
    <row r="38" spans="1:8" ht="15">
      <c r="A38" s="42" t="s">
        <v>117</v>
      </c>
      <c r="B38" s="83" t="s">
        <v>6</v>
      </c>
      <c r="C38" s="68" t="s">
        <v>279</v>
      </c>
      <c r="D38" s="121"/>
      <c r="E38" s="91"/>
      <c r="F38" s="93">
        <f>F39</f>
        <v>7000</v>
      </c>
      <c r="G38" s="93">
        <f t="shared" si="2"/>
        <v>5028</v>
      </c>
      <c r="H38" s="93">
        <f t="shared" si="2"/>
        <v>4168</v>
      </c>
    </row>
    <row r="39" spans="1:8" ht="30">
      <c r="A39" s="42" t="s">
        <v>118</v>
      </c>
      <c r="B39" s="83" t="s">
        <v>64</v>
      </c>
      <c r="C39" s="68" t="s">
        <v>279</v>
      </c>
      <c r="D39" s="121" t="s">
        <v>65</v>
      </c>
      <c r="E39" s="68"/>
      <c r="F39" s="93">
        <f>F40</f>
        <v>7000</v>
      </c>
      <c r="G39" s="93">
        <f t="shared" si="2"/>
        <v>5028</v>
      </c>
      <c r="H39" s="93">
        <f t="shared" si="2"/>
        <v>4168</v>
      </c>
    </row>
    <row r="40" spans="1:8" ht="30">
      <c r="A40" s="42" t="s">
        <v>156</v>
      </c>
      <c r="B40" s="83" t="s">
        <v>66</v>
      </c>
      <c r="C40" s="68" t="s">
        <v>279</v>
      </c>
      <c r="D40" s="121" t="s">
        <v>67</v>
      </c>
      <c r="E40" s="68"/>
      <c r="F40" s="93">
        <f>F41</f>
        <v>7000</v>
      </c>
      <c r="G40" s="93">
        <f t="shared" si="2"/>
        <v>5028</v>
      </c>
      <c r="H40" s="93">
        <f t="shared" si="2"/>
        <v>4168</v>
      </c>
    </row>
    <row r="41" spans="1:8" ht="15">
      <c r="A41" s="42" t="s">
        <v>157</v>
      </c>
      <c r="B41" s="82" t="s">
        <v>36</v>
      </c>
      <c r="C41" s="68" t="s">
        <v>279</v>
      </c>
      <c r="D41" s="121" t="s">
        <v>67</v>
      </c>
      <c r="E41" s="68" t="s">
        <v>37</v>
      </c>
      <c r="F41" s="93">
        <f>F42</f>
        <v>7000</v>
      </c>
      <c r="G41" s="93">
        <f t="shared" si="2"/>
        <v>5028</v>
      </c>
      <c r="H41" s="93">
        <f t="shared" si="2"/>
        <v>4168</v>
      </c>
    </row>
    <row r="42" spans="1:8" ht="15">
      <c r="A42" s="42" t="s">
        <v>158</v>
      </c>
      <c r="B42" s="82" t="s">
        <v>41</v>
      </c>
      <c r="C42" s="68" t="s">
        <v>279</v>
      </c>
      <c r="D42" s="121" t="s">
        <v>67</v>
      </c>
      <c r="E42" s="68" t="s">
        <v>42</v>
      </c>
      <c r="F42" s="93">
        <f>'прил 6'!G102</f>
        <v>7000</v>
      </c>
      <c r="G42" s="93">
        <f>'прил 6'!H102</f>
        <v>5028</v>
      </c>
      <c r="H42" s="93">
        <f>'прил 6'!I102</f>
        <v>4168</v>
      </c>
    </row>
    <row r="43" spans="1:8" ht="60" hidden="1">
      <c r="A43" s="42" t="s">
        <v>154</v>
      </c>
      <c r="B43" s="94" t="s">
        <v>113</v>
      </c>
      <c r="C43" s="91" t="s">
        <v>139</v>
      </c>
      <c r="D43" s="91"/>
      <c r="E43" s="91"/>
      <c r="F43" s="92">
        <f aca="true" t="shared" si="3" ref="F43:F51">F44</f>
        <v>31200</v>
      </c>
      <c r="G43" s="92">
        <f aca="true" t="shared" si="4" ref="G43:H51">G44</f>
        <v>20000</v>
      </c>
      <c r="H43" s="92">
        <f t="shared" si="4"/>
        <v>20000</v>
      </c>
    </row>
    <row r="44" spans="1:8" ht="30" hidden="1">
      <c r="A44" s="42" t="s">
        <v>155</v>
      </c>
      <c r="B44" s="83" t="s">
        <v>26</v>
      </c>
      <c r="C44" s="68" t="s">
        <v>134</v>
      </c>
      <c r="D44" s="68"/>
      <c r="E44" s="68"/>
      <c r="F44" s="93">
        <f>F45+F49</f>
        <v>31200</v>
      </c>
      <c r="G44" s="93">
        <f>G45+G49</f>
        <v>20000</v>
      </c>
      <c r="H44" s="93">
        <f>H45+H49</f>
        <v>20000</v>
      </c>
    </row>
    <row r="45" spans="1:8" ht="60" hidden="1">
      <c r="A45" s="42" t="s">
        <v>117</v>
      </c>
      <c r="B45" s="83" t="s">
        <v>60</v>
      </c>
      <c r="C45" s="68" t="s">
        <v>134</v>
      </c>
      <c r="D45" s="68" t="s">
        <v>61</v>
      </c>
      <c r="E45" s="68"/>
      <c r="F45" s="93">
        <f t="shared" si="3"/>
        <v>15600</v>
      </c>
      <c r="G45" s="93">
        <f t="shared" si="4"/>
        <v>10000</v>
      </c>
      <c r="H45" s="93">
        <f t="shared" si="4"/>
        <v>10000</v>
      </c>
    </row>
    <row r="46" spans="1:8" ht="15" hidden="1">
      <c r="A46" s="42" t="s">
        <v>118</v>
      </c>
      <c r="B46" s="83" t="s">
        <v>107</v>
      </c>
      <c r="C46" s="68" t="s">
        <v>134</v>
      </c>
      <c r="D46" s="68" t="s">
        <v>108</v>
      </c>
      <c r="E46" s="68"/>
      <c r="F46" s="93">
        <f t="shared" si="3"/>
        <v>15600</v>
      </c>
      <c r="G46" s="93">
        <f t="shared" si="4"/>
        <v>10000</v>
      </c>
      <c r="H46" s="93">
        <f t="shared" si="4"/>
        <v>10000</v>
      </c>
    </row>
    <row r="47" spans="1:8" ht="30" hidden="1">
      <c r="A47" s="42" t="s">
        <v>156</v>
      </c>
      <c r="B47" s="82" t="s">
        <v>47</v>
      </c>
      <c r="C47" s="68" t="s">
        <v>134</v>
      </c>
      <c r="D47" s="68" t="s">
        <v>108</v>
      </c>
      <c r="E47" s="68" t="s">
        <v>46</v>
      </c>
      <c r="F47" s="93">
        <f t="shared" si="3"/>
        <v>15600</v>
      </c>
      <c r="G47" s="93">
        <f t="shared" si="4"/>
        <v>10000</v>
      </c>
      <c r="H47" s="93">
        <f t="shared" si="4"/>
        <v>10000</v>
      </c>
    </row>
    <row r="48" spans="1:8" ht="30" hidden="1">
      <c r="A48" s="42" t="s">
        <v>157</v>
      </c>
      <c r="B48" s="84" t="s">
        <v>27</v>
      </c>
      <c r="C48" s="68" t="s">
        <v>134</v>
      </c>
      <c r="D48" s="68" t="s">
        <v>108</v>
      </c>
      <c r="E48" s="68" t="s">
        <v>28</v>
      </c>
      <c r="F48" s="93">
        <f>'прил 6'!G51</f>
        <v>15600</v>
      </c>
      <c r="G48" s="93">
        <f>'прил 6'!H51</f>
        <v>10000</v>
      </c>
      <c r="H48" s="93">
        <f>'прил 6'!I51</f>
        <v>10000</v>
      </c>
    </row>
    <row r="49" spans="1:8" ht="30" hidden="1">
      <c r="A49" s="42" t="s">
        <v>158</v>
      </c>
      <c r="B49" s="83" t="s">
        <v>64</v>
      </c>
      <c r="C49" s="68" t="s">
        <v>134</v>
      </c>
      <c r="D49" s="68" t="s">
        <v>65</v>
      </c>
      <c r="E49" s="68"/>
      <c r="F49" s="93">
        <f t="shared" si="3"/>
        <v>15600</v>
      </c>
      <c r="G49" s="93">
        <f t="shared" si="4"/>
        <v>10000</v>
      </c>
      <c r="H49" s="93">
        <f t="shared" si="4"/>
        <v>10000</v>
      </c>
    </row>
    <row r="50" spans="1:8" ht="30" hidden="1">
      <c r="A50" s="42" t="s">
        <v>159</v>
      </c>
      <c r="B50" s="83" t="s">
        <v>66</v>
      </c>
      <c r="C50" s="68" t="s">
        <v>134</v>
      </c>
      <c r="D50" s="68" t="s">
        <v>67</v>
      </c>
      <c r="E50" s="68"/>
      <c r="F50" s="93">
        <f t="shared" si="3"/>
        <v>15600</v>
      </c>
      <c r="G50" s="93">
        <f t="shared" si="4"/>
        <v>10000</v>
      </c>
      <c r="H50" s="93">
        <f t="shared" si="4"/>
        <v>10000</v>
      </c>
    </row>
    <row r="51" spans="1:8" ht="30" hidden="1">
      <c r="A51" s="42" t="s">
        <v>160</v>
      </c>
      <c r="B51" s="82" t="s">
        <v>47</v>
      </c>
      <c r="C51" s="68" t="s">
        <v>134</v>
      </c>
      <c r="D51" s="68" t="s">
        <v>67</v>
      </c>
      <c r="E51" s="68" t="s">
        <v>46</v>
      </c>
      <c r="F51" s="93">
        <f t="shared" si="3"/>
        <v>15600</v>
      </c>
      <c r="G51" s="93">
        <f t="shared" si="4"/>
        <v>10000</v>
      </c>
      <c r="H51" s="93">
        <f t="shared" si="4"/>
        <v>10000</v>
      </c>
    </row>
    <row r="52" spans="1:8" ht="30" hidden="1">
      <c r="A52" s="42" t="s">
        <v>161</v>
      </c>
      <c r="B52" s="84" t="s">
        <v>27</v>
      </c>
      <c r="C52" s="68" t="s">
        <v>134</v>
      </c>
      <c r="D52" s="68" t="s">
        <v>67</v>
      </c>
      <c r="E52" s="68" t="s">
        <v>28</v>
      </c>
      <c r="F52" s="93">
        <f>'прил 6'!G53</f>
        <v>15600</v>
      </c>
      <c r="G52" s="93">
        <f>'прил 6'!H53</f>
        <v>10000</v>
      </c>
      <c r="H52" s="93">
        <f>'прил 6'!I53</f>
        <v>10000</v>
      </c>
    </row>
    <row r="53" spans="1:8" ht="45" hidden="1">
      <c r="A53" s="42" t="s">
        <v>162</v>
      </c>
      <c r="B53" s="89" t="s">
        <v>14</v>
      </c>
      <c r="C53" s="91" t="s">
        <v>140</v>
      </c>
      <c r="D53" s="95"/>
      <c r="E53" s="91"/>
      <c r="F53" s="92" t="e">
        <f>F54</f>
        <v>#REF!</v>
      </c>
      <c r="G53" s="92" t="e">
        <f aca="true" t="shared" si="5" ref="G53:H57">G54</f>
        <v>#REF!</v>
      </c>
      <c r="H53" s="92" t="e">
        <f t="shared" si="5"/>
        <v>#REF!</v>
      </c>
    </row>
    <row r="54" spans="1:8" ht="15" hidden="1">
      <c r="A54" s="42" t="s">
        <v>163</v>
      </c>
      <c r="B54" s="83" t="s">
        <v>5</v>
      </c>
      <c r="C54" s="68" t="s">
        <v>141</v>
      </c>
      <c r="D54" s="68"/>
      <c r="E54" s="68"/>
      <c r="F54" s="93" t="e">
        <f>F55</f>
        <v>#REF!</v>
      </c>
      <c r="G54" s="93" t="e">
        <f t="shared" si="5"/>
        <v>#REF!</v>
      </c>
      <c r="H54" s="93" t="e">
        <f t="shared" si="5"/>
        <v>#REF!</v>
      </c>
    </row>
    <row r="55" spans="1:8" ht="30" hidden="1">
      <c r="A55" s="42" t="s">
        <v>164</v>
      </c>
      <c r="B55" s="83" t="s">
        <v>64</v>
      </c>
      <c r="C55" s="68" t="s">
        <v>141</v>
      </c>
      <c r="D55" s="68" t="s">
        <v>65</v>
      </c>
      <c r="E55" s="68"/>
      <c r="F55" s="93" t="e">
        <f>F56</f>
        <v>#REF!</v>
      </c>
      <c r="G55" s="93" t="e">
        <f t="shared" si="5"/>
        <v>#REF!</v>
      </c>
      <c r="H55" s="93" t="e">
        <f t="shared" si="5"/>
        <v>#REF!</v>
      </c>
    </row>
    <row r="56" spans="1:8" ht="30" hidden="1">
      <c r="A56" s="42" t="s">
        <v>165</v>
      </c>
      <c r="B56" s="83" t="s">
        <v>66</v>
      </c>
      <c r="C56" s="68" t="s">
        <v>141</v>
      </c>
      <c r="D56" s="68" t="s">
        <v>67</v>
      </c>
      <c r="E56" s="68"/>
      <c r="F56" s="93" t="e">
        <f>F57</f>
        <v>#REF!</v>
      </c>
      <c r="G56" s="93" t="e">
        <f t="shared" si="5"/>
        <v>#REF!</v>
      </c>
      <c r="H56" s="93" t="e">
        <f t="shared" si="5"/>
        <v>#REF!</v>
      </c>
    </row>
    <row r="57" spans="1:8" ht="15" hidden="1">
      <c r="A57" s="42" t="s">
        <v>166</v>
      </c>
      <c r="B57" s="82" t="s">
        <v>97</v>
      </c>
      <c r="C57" s="68" t="s">
        <v>141</v>
      </c>
      <c r="D57" s="68" t="s">
        <v>67</v>
      </c>
      <c r="E57" s="68" t="s">
        <v>98</v>
      </c>
      <c r="F57" s="93" t="e">
        <f>F58</f>
        <v>#REF!</v>
      </c>
      <c r="G57" s="93" t="e">
        <f t="shared" si="5"/>
        <v>#REF!</v>
      </c>
      <c r="H57" s="93" t="e">
        <f t="shared" si="5"/>
        <v>#REF!</v>
      </c>
    </row>
    <row r="58" spans="1:8" ht="15" hidden="1">
      <c r="A58" s="42" t="s">
        <v>119</v>
      </c>
      <c r="B58" s="82" t="s">
        <v>34</v>
      </c>
      <c r="C58" s="68" t="s">
        <v>141</v>
      </c>
      <c r="D58" s="68" t="s">
        <v>67</v>
      </c>
      <c r="E58" s="68" t="s">
        <v>99</v>
      </c>
      <c r="F58" s="93" t="e">
        <f>'прил 6'!#REF!</f>
        <v>#REF!</v>
      </c>
      <c r="G58" s="93" t="e">
        <f>'прил 6'!#REF!</f>
        <v>#REF!</v>
      </c>
      <c r="H58" s="93" t="e">
        <f>'прил 6'!#REF!</f>
        <v>#REF!</v>
      </c>
    </row>
    <row r="59" spans="1:8" ht="45">
      <c r="A59" s="42" t="s">
        <v>159</v>
      </c>
      <c r="B59" s="89" t="s">
        <v>199</v>
      </c>
      <c r="C59" s="91" t="s">
        <v>139</v>
      </c>
      <c r="D59" s="115"/>
      <c r="E59" s="91"/>
      <c r="F59" s="92">
        <f>F60</f>
        <v>30835.5</v>
      </c>
      <c r="G59" s="92">
        <f>G60</f>
        <v>10000</v>
      </c>
      <c r="H59" s="92">
        <f>H60</f>
        <v>10000</v>
      </c>
    </row>
    <row r="60" spans="1:8" ht="15">
      <c r="A60" s="42" t="s">
        <v>160</v>
      </c>
      <c r="B60" s="45" t="s">
        <v>197</v>
      </c>
      <c r="C60" s="68" t="s">
        <v>198</v>
      </c>
      <c r="D60" s="121"/>
      <c r="E60" s="68"/>
      <c r="F60" s="93">
        <f>F61</f>
        <v>30835.5</v>
      </c>
      <c r="G60" s="93">
        <v>10000</v>
      </c>
      <c r="H60" s="93">
        <v>10000</v>
      </c>
    </row>
    <row r="61" spans="1:8" ht="30">
      <c r="A61" s="42" t="s">
        <v>161</v>
      </c>
      <c r="B61" s="83" t="s">
        <v>64</v>
      </c>
      <c r="C61" s="68" t="s">
        <v>198</v>
      </c>
      <c r="D61" s="121" t="s">
        <v>65</v>
      </c>
      <c r="E61" s="68"/>
      <c r="F61" s="93">
        <f>F62</f>
        <v>30835.5</v>
      </c>
      <c r="G61" s="93">
        <v>10000</v>
      </c>
      <c r="H61" s="93">
        <v>10000</v>
      </c>
    </row>
    <row r="62" spans="1:8" ht="30">
      <c r="A62" s="42" t="s">
        <v>162</v>
      </c>
      <c r="B62" s="83" t="s">
        <v>66</v>
      </c>
      <c r="C62" s="68" t="s">
        <v>198</v>
      </c>
      <c r="D62" s="121" t="s">
        <v>67</v>
      </c>
      <c r="E62" s="68"/>
      <c r="F62" s="93">
        <f>F63</f>
        <v>30835.5</v>
      </c>
      <c r="G62" s="93">
        <v>15000</v>
      </c>
      <c r="H62" s="93">
        <v>15000</v>
      </c>
    </row>
    <row r="63" spans="1:8" ht="30">
      <c r="A63" s="42" t="s">
        <v>163</v>
      </c>
      <c r="B63" s="83" t="s">
        <v>47</v>
      </c>
      <c r="C63" s="68" t="s">
        <v>198</v>
      </c>
      <c r="D63" s="121" t="s">
        <v>67</v>
      </c>
      <c r="E63" s="68" t="s">
        <v>46</v>
      </c>
      <c r="F63" s="93">
        <f>F64</f>
        <v>30835.5</v>
      </c>
      <c r="G63" s="93">
        <v>15000</v>
      </c>
      <c r="H63" s="93">
        <v>15000</v>
      </c>
    </row>
    <row r="64" spans="1:8" ht="25.5">
      <c r="A64" s="42" t="s">
        <v>164</v>
      </c>
      <c r="B64" s="45" t="s">
        <v>27</v>
      </c>
      <c r="C64" s="68" t="s">
        <v>198</v>
      </c>
      <c r="D64" s="121" t="s">
        <v>67</v>
      </c>
      <c r="E64" s="68" t="s">
        <v>28</v>
      </c>
      <c r="F64" s="93">
        <v>30835.5</v>
      </c>
      <c r="G64" s="93">
        <v>15000</v>
      </c>
      <c r="H64" s="93">
        <v>15000</v>
      </c>
    </row>
    <row r="65" spans="1:8" ht="28.5">
      <c r="A65" s="42" t="s">
        <v>165</v>
      </c>
      <c r="B65" s="71" t="s">
        <v>210</v>
      </c>
      <c r="C65" s="87" t="s">
        <v>142</v>
      </c>
      <c r="D65" s="114"/>
      <c r="E65" s="87"/>
      <c r="F65" s="88">
        <f>F66</f>
        <v>5183800.26</v>
      </c>
      <c r="G65" s="88">
        <f>G66</f>
        <v>900000</v>
      </c>
      <c r="H65" s="88">
        <f>H66</f>
        <v>869000</v>
      </c>
    </row>
    <row r="66" spans="1:10" ht="30">
      <c r="A66" s="42" t="s">
        <v>166</v>
      </c>
      <c r="B66" s="89" t="s">
        <v>15</v>
      </c>
      <c r="C66" s="87" t="s">
        <v>143</v>
      </c>
      <c r="D66" s="121"/>
      <c r="E66" s="68"/>
      <c r="F66" s="92">
        <f>F67+F72+F73+F74</f>
        <v>5183800.26</v>
      </c>
      <c r="G66" s="92">
        <f aca="true" t="shared" si="6" ref="G66:H69">G67</f>
        <v>900000</v>
      </c>
      <c r="H66" s="92">
        <f t="shared" si="6"/>
        <v>869000</v>
      </c>
      <c r="J66" s="93"/>
    </row>
    <row r="67" spans="1:8" ht="30">
      <c r="A67" s="42" t="s">
        <v>119</v>
      </c>
      <c r="B67" s="83" t="s">
        <v>26</v>
      </c>
      <c r="C67" s="68" t="s">
        <v>263</v>
      </c>
      <c r="D67" s="121"/>
      <c r="E67" s="68"/>
      <c r="F67" s="93">
        <f>F68</f>
        <v>1031286</v>
      </c>
      <c r="G67" s="93">
        <f t="shared" si="6"/>
        <v>900000</v>
      </c>
      <c r="H67" s="93">
        <f t="shared" si="6"/>
        <v>869000</v>
      </c>
    </row>
    <row r="68" spans="1:8" ht="30">
      <c r="A68" s="42" t="s">
        <v>167</v>
      </c>
      <c r="B68" s="83" t="s">
        <v>105</v>
      </c>
      <c r="C68" s="68" t="s">
        <v>263</v>
      </c>
      <c r="D68" s="121">
        <v>600</v>
      </c>
      <c r="E68" s="68"/>
      <c r="F68" s="93">
        <f>F69</f>
        <v>1031286</v>
      </c>
      <c r="G68" s="93">
        <f t="shared" si="6"/>
        <v>900000</v>
      </c>
      <c r="H68" s="93">
        <f t="shared" si="6"/>
        <v>869000</v>
      </c>
    </row>
    <row r="69" spans="1:8" ht="15">
      <c r="A69" s="42" t="s">
        <v>120</v>
      </c>
      <c r="B69" s="83" t="s">
        <v>70</v>
      </c>
      <c r="C69" s="68" t="s">
        <v>263</v>
      </c>
      <c r="D69" s="121">
        <v>611</v>
      </c>
      <c r="E69" s="68"/>
      <c r="F69" s="93">
        <f>F70</f>
        <v>1031286</v>
      </c>
      <c r="G69" s="93">
        <f t="shared" si="6"/>
        <v>900000</v>
      </c>
      <c r="H69" s="93">
        <f t="shared" si="6"/>
        <v>869000</v>
      </c>
    </row>
    <row r="70" spans="1:8" ht="15">
      <c r="A70" s="42" t="s">
        <v>121</v>
      </c>
      <c r="B70" s="82" t="s">
        <v>40</v>
      </c>
      <c r="C70" s="68" t="s">
        <v>263</v>
      </c>
      <c r="D70" s="121">
        <v>611</v>
      </c>
      <c r="E70" s="68" t="s">
        <v>73</v>
      </c>
      <c r="F70" s="93">
        <f>F71</f>
        <v>1031286</v>
      </c>
      <c r="G70" s="93">
        <f>G71</f>
        <v>900000</v>
      </c>
      <c r="H70" s="93">
        <f>H71</f>
        <v>869000</v>
      </c>
    </row>
    <row r="71" spans="1:8" ht="15">
      <c r="A71" s="42" t="s">
        <v>168</v>
      </c>
      <c r="B71" s="82" t="s">
        <v>35</v>
      </c>
      <c r="C71" s="68" t="s">
        <v>263</v>
      </c>
      <c r="D71" s="121">
        <v>611</v>
      </c>
      <c r="E71" s="68" t="s">
        <v>74</v>
      </c>
      <c r="F71" s="93">
        <v>1031286</v>
      </c>
      <c r="G71" s="93">
        <f>'прил 6'!H86</f>
        <v>900000</v>
      </c>
      <c r="H71" s="93">
        <f>'прил 6'!I86</f>
        <v>869000</v>
      </c>
    </row>
    <row r="72" spans="1:8" ht="15">
      <c r="A72" s="42" t="s">
        <v>169</v>
      </c>
      <c r="B72" s="82" t="s">
        <v>35</v>
      </c>
      <c r="C72" s="68" t="s">
        <v>263</v>
      </c>
      <c r="D72" s="121">
        <v>612</v>
      </c>
      <c r="E72" s="68" t="s">
        <v>74</v>
      </c>
      <c r="F72" s="93">
        <v>161786.45</v>
      </c>
      <c r="G72" s="93"/>
      <c r="H72" s="93"/>
    </row>
    <row r="73" spans="1:8" ht="105">
      <c r="A73" s="42" t="s">
        <v>170</v>
      </c>
      <c r="B73" s="82" t="s">
        <v>261</v>
      </c>
      <c r="C73" s="68" t="s">
        <v>262</v>
      </c>
      <c r="D73" s="121">
        <v>612</v>
      </c>
      <c r="E73" s="68" t="s">
        <v>74</v>
      </c>
      <c r="F73" s="93">
        <v>3334500</v>
      </c>
      <c r="G73" s="93">
        <v>0</v>
      </c>
      <c r="H73" s="93">
        <v>0</v>
      </c>
    </row>
    <row r="74" spans="1:8" ht="105">
      <c r="A74" s="42" t="s">
        <v>122</v>
      </c>
      <c r="B74" s="82" t="s">
        <v>261</v>
      </c>
      <c r="C74" s="68" t="s">
        <v>269</v>
      </c>
      <c r="D74" s="121">
        <v>612</v>
      </c>
      <c r="E74" s="68" t="s">
        <v>74</v>
      </c>
      <c r="F74" s="93">
        <v>656227.81</v>
      </c>
      <c r="G74" s="93">
        <v>0</v>
      </c>
      <c r="H74" s="93">
        <v>0</v>
      </c>
    </row>
    <row r="75" spans="1:8" ht="30">
      <c r="A75" s="42" t="s">
        <v>171</v>
      </c>
      <c r="B75" s="89" t="s">
        <v>103</v>
      </c>
      <c r="C75" s="90" t="s">
        <v>144</v>
      </c>
      <c r="D75" s="122"/>
      <c r="E75" s="90"/>
      <c r="F75" s="106">
        <f>F76+F98</f>
        <v>2662110.35</v>
      </c>
      <c r="G75" s="106">
        <f>G76+G93+G98+G103</f>
        <v>1941802</v>
      </c>
      <c r="H75" s="106">
        <f>H76+H93+H98+H103</f>
        <v>1925802</v>
      </c>
    </row>
    <row r="76" spans="1:8" s="140" customFormat="1" ht="30">
      <c r="A76" s="42" t="s">
        <v>172</v>
      </c>
      <c r="B76" s="141" t="s">
        <v>100</v>
      </c>
      <c r="C76" s="128" t="s">
        <v>132</v>
      </c>
      <c r="D76" s="137" t="s">
        <v>58</v>
      </c>
      <c r="E76" s="138"/>
      <c r="F76" s="139">
        <f>F77+F83+F87+F106+F97+F89</f>
        <v>2608513.35</v>
      </c>
      <c r="G76" s="139">
        <f>G77+G81+G85+G89</f>
        <v>1936802</v>
      </c>
      <c r="H76" s="139">
        <f>H77+H81+H85+H89</f>
        <v>1921802</v>
      </c>
    </row>
    <row r="77" spans="1:8" ht="60">
      <c r="A77" s="42" t="s">
        <v>173</v>
      </c>
      <c r="B77" s="83" t="s">
        <v>60</v>
      </c>
      <c r="C77" s="68" t="s">
        <v>132</v>
      </c>
      <c r="D77" s="121" t="s">
        <v>61</v>
      </c>
      <c r="E77" s="96"/>
      <c r="F77" s="97">
        <f>F78</f>
        <v>599795</v>
      </c>
      <c r="G77" s="97">
        <f aca="true" t="shared" si="7" ref="G77:H79">G78</f>
        <v>584307</v>
      </c>
      <c r="H77" s="97">
        <f t="shared" si="7"/>
        <v>584307</v>
      </c>
    </row>
    <row r="78" spans="1:8" ht="30">
      <c r="A78" s="42" t="s">
        <v>174</v>
      </c>
      <c r="B78" s="83" t="s">
        <v>62</v>
      </c>
      <c r="C78" s="68" t="s">
        <v>132</v>
      </c>
      <c r="D78" s="121" t="s">
        <v>63</v>
      </c>
      <c r="E78" s="96"/>
      <c r="F78" s="97">
        <f>F79</f>
        <v>599795</v>
      </c>
      <c r="G78" s="97">
        <f t="shared" si="7"/>
        <v>584307</v>
      </c>
      <c r="H78" s="97">
        <f t="shared" si="7"/>
        <v>584307</v>
      </c>
    </row>
    <row r="79" spans="1:8" ht="15">
      <c r="A79" s="42" t="s">
        <v>175</v>
      </c>
      <c r="B79" s="98" t="s">
        <v>59</v>
      </c>
      <c r="C79" s="68" t="s">
        <v>132</v>
      </c>
      <c r="D79" s="121" t="s">
        <v>63</v>
      </c>
      <c r="E79" s="96" t="s">
        <v>89</v>
      </c>
      <c r="F79" s="97">
        <f>F80</f>
        <v>599795</v>
      </c>
      <c r="G79" s="97">
        <f t="shared" si="7"/>
        <v>584307</v>
      </c>
      <c r="H79" s="97">
        <f t="shared" si="7"/>
        <v>584307</v>
      </c>
    </row>
    <row r="80" spans="1:8" ht="30">
      <c r="A80" s="42" t="s">
        <v>176</v>
      </c>
      <c r="B80" s="99" t="s">
        <v>51</v>
      </c>
      <c r="C80" s="68" t="s">
        <v>132</v>
      </c>
      <c r="D80" s="121" t="s">
        <v>63</v>
      </c>
      <c r="E80" s="96" t="s">
        <v>90</v>
      </c>
      <c r="F80" s="97">
        <f>'прил 6'!G18</f>
        <v>599795</v>
      </c>
      <c r="G80" s="97">
        <f>'прил 6'!H18</f>
        <v>584307</v>
      </c>
      <c r="H80" s="97">
        <f>'прил 6'!I18</f>
        <v>584307</v>
      </c>
    </row>
    <row r="81" spans="1:8" ht="60">
      <c r="A81" s="42" t="s">
        <v>177</v>
      </c>
      <c r="B81" s="83" t="s">
        <v>60</v>
      </c>
      <c r="C81" s="68" t="s">
        <v>132</v>
      </c>
      <c r="D81" s="121" t="s">
        <v>61</v>
      </c>
      <c r="E81" s="96"/>
      <c r="F81" s="61">
        <f>F84</f>
        <v>1327462.44</v>
      </c>
      <c r="G81" s="97">
        <f aca="true" t="shared" si="8" ref="G81:H83">G82</f>
        <v>1328000</v>
      </c>
      <c r="H81" s="97">
        <f t="shared" si="8"/>
        <v>1313000</v>
      </c>
    </row>
    <row r="82" spans="1:8" ht="30">
      <c r="A82" s="42" t="s">
        <v>178</v>
      </c>
      <c r="B82" s="83" t="s">
        <v>62</v>
      </c>
      <c r="C82" s="68" t="s">
        <v>132</v>
      </c>
      <c r="D82" s="121" t="s">
        <v>63</v>
      </c>
      <c r="E82" s="96"/>
      <c r="F82" s="61">
        <f>F84</f>
        <v>1327462.44</v>
      </c>
      <c r="G82" s="97">
        <f t="shared" si="8"/>
        <v>1328000</v>
      </c>
      <c r="H82" s="97">
        <f t="shared" si="8"/>
        <v>1313000</v>
      </c>
    </row>
    <row r="83" spans="1:8" ht="15">
      <c r="A83" s="42" t="s">
        <v>179</v>
      </c>
      <c r="B83" s="98" t="s">
        <v>59</v>
      </c>
      <c r="C83" s="68" t="s">
        <v>132</v>
      </c>
      <c r="D83" s="121" t="s">
        <v>63</v>
      </c>
      <c r="E83" s="96" t="s">
        <v>89</v>
      </c>
      <c r="F83" s="61">
        <f>F84</f>
        <v>1327462.44</v>
      </c>
      <c r="G83" s="97">
        <f t="shared" si="8"/>
        <v>1328000</v>
      </c>
      <c r="H83" s="97">
        <f t="shared" si="8"/>
        <v>1313000</v>
      </c>
    </row>
    <row r="84" spans="1:8" ht="45">
      <c r="A84" s="42" t="s">
        <v>180</v>
      </c>
      <c r="B84" s="99" t="s">
        <v>52</v>
      </c>
      <c r="C84" s="68" t="s">
        <v>132</v>
      </c>
      <c r="D84" s="121" t="s">
        <v>63</v>
      </c>
      <c r="E84" s="96" t="s">
        <v>75</v>
      </c>
      <c r="F84" s="61">
        <v>1327462.44</v>
      </c>
      <c r="G84" s="97">
        <f>'прил 6'!H23</f>
        <v>1328000</v>
      </c>
      <c r="H84" s="97">
        <f>'прил 6'!I23</f>
        <v>1313000</v>
      </c>
    </row>
    <row r="85" spans="1:8" ht="25.5">
      <c r="A85" s="42" t="s">
        <v>181</v>
      </c>
      <c r="B85" s="45" t="s">
        <v>64</v>
      </c>
      <c r="C85" s="68" t="s">
        <v>132</v>
      </c>
      <c r="D85" s="121" t="s">
        <v>65</v>
      </c>
      <c r="E85" s="96"/>
      <c r="F85" s="97">
        <f>F88</f>
        <v>651760.91</v>
      </c>
      <c r="G85" s="97">
        <f aca="true" t="shared" si="9" ref="G85:H87">G86</f>
        <v>0</v>
      </c>
      <c r="H85" s="97">
        <f t="shared" si="9"/>
        <v>0</v>
      </c>
    </row>
    <row r="86" spans="1:9" ht="25.5">
      <c r="A86" s="42" t="s">
        <v>182</v>
      </c>
      <c r="B86" s="45" t="s">
        <v>66</v>
      </c>
      <c r="C86" s="68" t="s">
        <v>132</v>
      </c>
      <c r="D86" s="121" t="s">
        <v>67</v>
      </c>
      <c r="E86" s="96"/>
      <c r="F86" s="97">
        <f>F88</f>
        <v>651760.91</v>
      </c>
      <c r="G86" s="97">
        <f t="shared" si="9"/>
        <v>0</v>
      </c>
      <c r="H86" s="97">
        <f t="shared" si="9"/>
        <v>0</v>
      </c>
      <c r="I86" s="107"/>
    </row>
    <row r="87" spans="1:8" s="146" customFormat="1" ht="15">
      <c r="A87" s="42" t="s">
        <v>183</v>
      </c>
      <c r="B87" s="142" t="s">
        <v>88</v>
      </c>
      <c r="C87" s="134" t="s">
        <v>132</v>
      </c>
      <c r="D87" s="143" t="s">
        <v>67</v>
      </c>
      <c r="E87" s="144" t="s">
        <v>89</v>
      </c>
      <c r="F87" s="145">
        <f>F88</f>
        <v>651760.91</v>
      </c>
      <c r="G87" s="145">
        <f t="shared" si="9"/>
        <v>0</v>
      </c>
      <c r="H87" s="145">
        <f t="shared" si="9"/>
        <v>0</v>
      </c>
    </row>
    <row r="88" spans="1:8" ht="45">
      <c r="A88" s="42" t="s">
        <v>184</v>
      </c>
      <c r="B88" s="82" t="s">
        <v>52</v>
      </c>
      <c r="C88" s="68" t="s">
        <v>132</v>
      </c>
      <c r="D88" s="121" t="s">
        <v>67</v>
      </c>
      <c r="E88" s="96" t="s">
        <v>75</v>
      </c>
      <c r="F88" s="97">
        <v>651760.91</v>
      </c>
      <c r="G88" s="97">
        <f>'прил 6'!H25</f>
        <v>0</v>
      </c>
      <c r="H88" s="97">
        <f>'прил 6'!I25</f>
        <v>0</v>
      </c>
    </row>
    <row r="89" spans="1:8" ht="15">
      <c r="A89" s="42" t="s">
        <v>185</v>
      </c>
      <c r="B89" s="45" t="s">
        <v>9</v>
      </c>
      <c r="C89" s="68" t="s">
        <v>132</v>
      </c>
      <c r="D89" s="121" t="s">
        <v>10</v>
      </c>
      <c r="E89" s="96"/>
      <c r="F89" s="97">
        <f aca="true" t="shared" si="10" ref="F89:H91">F90</f>
        <v>24495</v>
      </c>
      <c r="G89" s="97">
        <f t="shared" si="10"/>
        <v>24495</v>
      </c>
      <c r="H89" s="97">
        <f t="shared" si="10"/>
        <v>24495</v>
      </c>
    </row>
    <row r="90" spans="1:8" ht="15">
      <c r="A90" s="42" t="s">
        <v>186</v>
      </c>
      <c r="B90" s="45" t="s">
        <v>24</v>
      </c>
      <c r="C90" s="68" t="s">
        <v>132</v>
      </c>
      <c r="D90" s="121" t="s">
        <v>23</v>
      </c>
      <c r="E90" s="96"/>
      <c r="F90" s="97">
        <f t="shared" si="10"/>
        <v>24495</v>
      </c>
      <c r="G90" s="97">
        <f t="shared" si="10"/>
        <v>24495</v>
      </c>
      <c r="H90" s="97">
        <f t="shared" si="10"/>
        <v>24495</v>
      </c>
    </row>
    <row r="91" spans="1:8" ht="15">
      <c r="A91" s="42" t="s">
        <v>187</v>
      </c>
      <c r="B91" s="99" t="s">
        <v>88</v>
      </c>
      <c r="C91" s="68" t="s">
        <v>132</v>
      </c>
      <c r="D91" s="121" t="s">
        <v>23</v>
      </c>
      <c r="E91" s="96" t="s">
        <v>89</v>
      </c>
      <c r="F91" s="97">
        <f t="shared" si="10"/>
        <v>24495</v>
      </c>
      <c r="G91" s="97">
        <f t="shared" si="10"/>
        <v>24495</v>
      </c>
      <c r="H91" s="97">
        <f t="shared" si="10"/>
        <v>24495</v>
      </c>
    </row>
    <row r="92" spans="1:8" ht="15">
      <c r="A92" s="42" t="s">
        <v>188</v>
      </c>
      <c r="B92" s="45" t="s">
        <v>24</v>
      </c>
      <c r="C92" s="68" t="s">
        <v>132</v>
      </c>
      <c r="D92" s="121" t="s">
        <v>23</v>
      </c>
      <c r="E92" s="96" t="s">
        <v>96</v>
      </c>
      <c r="F92" s="97">
        <f>'прил 6'!G30</f>
        <v>24495</v>
      </c>
      <c r="G92" s="97">
        <f>'прил 6'!H30</f>
        <v>24495</v>
      </c>
      <c r="H92" s="97">
        <f>'прил 6'!I30</f>
        <v>24495</v>
      </c>
    </row>
    <row r="93" spans="1:8" ht="15">
      <c r="A93" s="42" t="s">
        <v>220</v>
      </c>
      <c r="B93" s="83" t="s">
        <v>104</v>
      </c>
      <c r="C93" s="68" t="s">
        <v>133</v>
      </c>
      <c r="D93" s="121"/>
      <c r="E93" s="96"/>
      <c r="F93" s="97">
        <f>F94</f>
        <v>3000</v>
      </c>
      <c r="G93" s="97">
        <f aca="true" t="shared" si="11" ref="G93:H96">G94</f>
        <v>3000</v>
      </c>
      <c r="H93" s="97">
        <f t="shared" si="11"/>
        <v>2000</v>
      </c>
    </row>
    <row r="94" spans="1:8" ht="15">
      <c r="A94" s="42" t="s">
        <v>221</v>
      </c>
      <c r="B94" s="85" t="s">
        <v>68</v>
      </c>
      <c r="C94" s="68" t="s">
        <v>133</v>
      </c>
      <c r="D94" s="121" t="s">
        <v>69</v>
      </c>
      <c r="E94" s="96"/>
      <c r="F94" s="97">
        <f>F95</f>
        <v>3000</v>
      </c>
      <c r="G94" s="97">
        <f t="shared" si="11"/>
        <v>3000</v>
      </c>
      <c r="H94" s="97">
        <f t="shared" si="11"/>
        <v>2000</v>
      </c>
    </row>
    <row r="95" spans="1:8" ht="15">
      <c r="A95" s="42" t="s">
        <v>222</v>
      </c>
      <c r="B95" s="86" t="s">
        <v>219</v>
      </c>
      <c r="C95" s="68" t="s">
        <v>133</v>
      </c>
      <c r="D95" s="121" t="s">
        <v>22</v>
      </c>
      <c r="E95" s="96"/>
      <c r="F95" s="97">
        <f>F96</f>
        <v>3000</v>
      </c>
      <c r="G95" s="97">
        <f t="shared" si="11"/>
        <v>3000</v>
      </c>
      <c r="H95" s="97">
        <f t="shared" si="11"/>
        <v>2000</v>
      </c>
    </row>
    <row r="96" spans="1:8" ht="15">
      <c r="A96" s="42" t="s">
        <v>223</v>
      </c>
      <c r="B96" s="98" t="s">
        <v>59</v>
      </c>
      <c r="C96" s="68" t="s">
        <v>133</v>
      </c>
      <c r="D96" s="121" t="s">
        <v>22</v>
      </c>
      <c r="E96" s="96" t="s">
        <v>89</v>
      </c>
      <c r="F96" s="97">
        <f>F97</f>
        <v>3000</v>
      </c>
      <c r="G96" s="97">
        <f t="shared" si="11"/>
        <v>3000</v>
      </c>
      <c r="H96" s="97">
        <f t="shared" si="11"/>
        <v>2000</v>
      </c>
    </row>
    <row r="97" spans="1:8" ht="15">
      <c r="A97" s="42" t="s">
        <v>224</v>
      </c>
      <c r="B97" s="100" t="s">
        <v>110</v>
      </c>
      <c r="C97" s="68" t="s">
        <v>133</v>
      </c>
      <c r="D97" s="121" t="s">
        <v>22</v>
      </c>
      <c r="E97" s="96" t="s">
        <v>38</v>
      </c>
      <c r="F97" s="97">
        <f>'прил 6'!G34</f>
        <v>3000</v>
      </c>
      <c r="G97" s="97">
        <f>'прил 6'!H34</f>
        <v>3000</v>
      </c>
      <c r="H97" s="97">
        <f>'прил 6'!I34</f>
        <v>2000</v>
      </c>
    </row>
    <row r="98" spans="1:8" s="140" customFormat="1" ht="30">
      <c r="A98" s="42" t="s">
        <v>225</v>
      </c>
      <c r="B98" s="141" t="s">
        <v>201</v>
      </c>
      <c r="C98" s="128" t="s">
        <v>202</v>
      </c>
      <c r="D98" s="137"/>
      <c r="E98" s="138"/>
      <c r="F98" s="139">
        <f>F99+F101</f>
        <v>53597</v>
      </c>
      <c r="G98" s="139">
        <f>G99+G101</f>
        <v>0</v>
      </c>
      <c r="H98" s="139">
        <f>H99+H101</f>
        <v>0</v>
      </c>
    </row>
    <row r="99" spans="1:8" ht="60">
      <c r="A99" s="42" t="s">
        <v>226</v>
      </c>
      <c r="B99" s="83" t="s">
        <v>60</v>
      </c>
      <c r="C99" s="68" t="s">
        <v>202</v>
      </c>
      <c r="D99" s="121" t="s">
        <v>61</v>
      </c>
      <c r="E99" s="101"/>
      <c r="F99" s="97">
        <v>44565.9</v>
      </c>
      <c r="G99" s="101">
        <f>G100</f>
        <v>0</v>
      </c>
      <c r="H99" s="101">
        <f>H100</f>
        <v>0</v>
      </c>
    </row>
    <row r="100" spans="1:8" ht="30">
      <c r="A100" s="42" t="s">
        <v>227</v>
      </c>
      <c r="B100" s="83" t="s">
        <v>62</v>
      </c>
      <c r="C100" s="68" t="s">
        <v>202</v>
      </c>
      <c r="D100" s="121" t="s">
        <v>63</v>
      </c>
      <c r="E100" s="101"/>
      <c r="F100" s="97">
        <v>44565.9</v>
      </c>
      <c r="G100" s="97">
        <f>'прил 6'!H44</f>
        <v>0</v>
      </c>
      <c r="H100" s="97">
        <f>'прил 6'!I44</f>
        <v>0</v>
      </c>
    </row>
    <row r="101" spans="1:8" ht="30">
      <c r="A101" s="42" t="s">
        <v>228</v>
      </c>
      <c r="B101" s="83" t="s">
        <v>64</v>
      </c>
      <c r="C101" s="68" t="s">
        <v>202</v>
      </c>
      <c r="D101" s="121" t="s">
        <v>65</v>
      </c>
      <c r="E101" s="101" t="str">
        <f>E102</f>
        <v>0203</v>
      </c>
      <c r="F101" s="97">
        <f>F102</f>
        <v>9031.1</v>
      </c>
      <c r="G101" s="101">
        <f>G102</f>
        <v>0</v>
      </c>
      <c r="H101" s="101">
        <f>H102</f>
        <v>0</v>
      </c>
    </row>
    <row r="102" spans="1:8" ht="30">
      <c r="A102" s="42" t="s">
        <v>229</v>
      </c>
      <c r="B102" s="83" t="s">
        <v>66</v>
      </c>
      <c r="C102" s="68" t="s">
        <v>202</v>
      </c>
      <c r="D102" s="121" t="s">
        <v>67</v>
      </c>
      <c r="E102" s="96" t="s">
        <v>45</v>
      </c>
      <c r="F102" s="97">
        <f>'прил 6'!G46</f>
        <v>9031.1</v>
      </c>
      <c r="G102" s="97">
        <f>'прил 6'!H46</f>
        <v>0</v>
      </c>
      <c r="H102" s="97">
        <f>'прил 6'!I46</f>
        <v>0</v>
      </c>
    </row>
    <row r="103" spans="1:8" s="140" customFormat="1" ht="45">
      <c r="A103" s="42" t="s">
        <v>230</v>
      </c>
      <c r="B103" s="147" t="s">
        <v>204</v>
      </c>
      <c r="C103" s="128" t="s">
        <v>203</v>
      </c>
      <c r="D103" s="137"/>
      <c r="E103" s="138"/>
      <c r="F103" s="139">
        <f>F104</f>
        <v>2000</v>
      </c>
      <c r="G103" s="139">
        <f aca="true" t="shared" si="12" ref="G103:H106">G104</f>
        <v>2000</v>
      </c>
      <c r="H103" s="139">
        <f t="shared" si="12"/>
        <v>2000</v>
      </c>
    </row>
    <row r="104" spans="1:8" ht="25.5">
      <c r="A104" s="42" t="s">
        <v>231</v>
      </c>
      <c r="B104" s="45" t="s">
        <v>64</v>
      </c>
      <c r="C104" s="68" t="s">
        <v>203</v>
      </c>
      <c r="D104" s="121" t="s">
        <v>65</v>
      </c>
      <c r="E104" s="96"/>
      <c r="F104" s="97">
        <f>F105</f>
        <v>2000</v>
      </c>
      <c r="G104" s="97">
        <f t="shared" si="12"/>
        <v>2000</v>
      </c>
      <c r="H104" s="97">
        <f t="shared" si="12"/>
        <v>2000</v>
      </c>
    </row>
    <row r="105" spans="1:8" ht="25.5">
      <c r="A105" s="42" t="s">
        <v>232</v>
      </c>
      <c r="B105" s="45" t="s">
        <v>66</v>
      </c>
      <c r="C105" s="68" t="s">
        <v>203</v>
      </c>
      <c r="D105" s="121" t="s">
        <v>67</v>
      </c>
      <c r="E105" s="96"/>
      <c r="F105" s="97">
        <f>F106</f>
        <v>2000</v>
      </c>
      <c r="G105" s="97">
        <f t="shared" si="12"/>
        <v>2000</v>
      </c>
      <c r="H105" s="97">
        <f t="shared" si="12"/>
        <v>2000</v>
      </c>
    </row>
    <row r="106" spans="1:8" ht="15">
      <c r="A106" s="42" t="s">
        <v>233</v>
      </c>
      <c r="B106" s="100" t="s">
        <v>59</v>
      </c>
      <c r="C106" s="68" t="s">
        <v>203</v>
      </c>
      <c r="D106" s="121" t="s">
        <v>67</v>
      </c>
      <c r="E106" s="96" t="s">
        <v>89</v>
      </c>
      <c r="F106" s="97">
        <f>F107</f>
        <v>2000</v>
      </c>
      <c r="G106" s="97">
        <f t="shared" si="12"/>
        <v>2000</v>
      </c>
      <c r="H106" s="97">
        <f t="shared" si="12"/>
        <v>2000</v>
      </c>
    </row>
    <row r="107" spans="1:8" ht="15">
      <c r="A107" s="42" t="s">
        <v>234</v>
      </c>
      <c r="B107" s="100" t="s">
        <v>33</v>
      </c>
      <c r="C107" s="68" t="s">
        <v>203</v>
      </c>
      <c r="D107" s="121" t="s">
        <v>67</v>
      </c>
      <c r="E107" s="96" t="s">
        <v>39</v>
      </c>
      <c r="F107" s="97">
        <f>'прил 6'!G38</f>
        <v>2000</v>
      </c>
      <c r="G107" s="97">
        <f>'прил 6'!H38</f>
        <v>2000</v>
      </c>
      <c r="H107" s="97">
        <f>'прил 6'!I38</f>
        <v>2000</v>
      </c>
    </row>
    <row r="108" spans="1:8" ht="15">
      <c r="A108" s="42" t="s">
        <v>235</v>
      </c>
      <c r="B108" s="102" t="s">
        <v>111</v>
      </c>
      <c r="C108" s="103"/>
      <c r="D108" s="123"/>
      <c r="E108" s="103"/>
      <c r="F108" s="104">
        <f>'прил 6'!G103</f>
        <v>0</v>
      </c>
      <c r="G108" s="106">
        <f>'прил 6'!H103</f>
        <v>180000</v>
      </c>
      <c r="H108" s="106">
        <f>'прил 6'!I103</f>
        <v>195000</v>
      </c>
    </row>
    <row r="109" spans="1:8" s="65" customFormat="1" ht="15">
      <c r="A109" s="42" t="s">
        <v>236</v>
      </c>
      <c r="B109" s="105" t="s">
        <v>25</v>
      </c>
      <c r="C109" s="96"/>
      <c r="D109" s="124"/>
      <c r="E109" s="96"/>
      <c r="F109" s="106">
        <f>F12+F75</f>
        <v>9935812.4</v>
      </c>
      <c r="G109" s="106">
        <f>G12+G65+G75+G108</f>
        <v>3439095</v>
      </c>
      <c r="H109" s="106">
        <f>H12+H65+H75+H108</f>
        <v>3406235</v>
      </c>
    </row>
    <row r="110" spans="1:6" s="65" customFormat="1" ht="12.75">
      <c r="A110" s="62"/>
      <c r="B110" s="66"/>
      <c r="C110" s="63"/>
      <c r="D110" s="125"/>
      <c r="E110" s="63"/>
      <c r="F110" s="64"/>
    </row>
    <row r="111" spans="1:6" s="65" customFormat="1" ht="12.75">
      <c r="A111" s="62"/>
      <c r="B111" s="66"/>
      <c r="C111" s="63"/>
      <c r="D111" s="125"/>
      <c r="E111" s="63"/>
      <c r="F111" s="64"/>
    </row>
    <row r="112" spans="1:6" s="65" customFormat="1" ht="12.75">
      <c r="A112" s="62"/>
      <c r="B112" s="66"/>
      <c r="C112" s="63"/>
      <c r="D112" s="125"/>
      <c r="E112" s="63"/>
      <c r="F112" s="64"/>
    </row>
    <row r="113" spans="1:6" s="65" customFormat="1" ht="12.75">
      <c r="A113" s="62"/>
      <c r="B113" s="66"/>
      <c r="C113" s="63"/>
      <c r="D113" s="125"/>
      <c r="E113" s="63"/>
      <c r="F113" s="64"/>
    </row>
    <row r="114" spans="1:6" s="65" customFormat="1" ht="12.75">
      <c r="A114" s="62"/>
      <c r="B114" s="66"/>
      <c r="C114" s="63"/>
      <c r="D114" s="125"/>
      <c r="E114" s="63"/>
      <c r="F114" s="64"/>
    </row>
    <row r="115" spans="1:6" s="65" customFormat="1" ht="12.75">
      <c r="A115" s="62"/>
      <c r="B115" s="66"/>
      <c r="C115" s="63"/>
      <c r="D115" s="125"/>
      <c r="E115" s="63"/>
      <c r="F115" s="64"/>
    </row>
    <row r="116" spans="1:6" s="65" customFormat="1" ht="12.75">
      <c r="A116" s="62"/>
      <c r="B116" s="66"/>
      <c r="C116" s="63"/>
      <c r="D116" s="125"/>
      <c r="E116" s="63"/>
      <c r="F116" s="64"/>
    </row>
    <row r="117" spans="1:6" s="65" customFormat="1" ht="12.75">
      <c r="A117" s="62"/>
      <c r="B117" s="66"/>
      <c r="C117" s="63"/>
      <c r="D117" s="125"/>
      <c r="E117" s="63"/>
      <c r="F117" s="64"/>
    </row>
    <row r="118" spans="1:6" s="65" customFormat="1" ht="12.75">
      <c r="A118" s="62"/>
      <c r="B118" s="66"/>
      <c r="C118" s="63"/>
      <c r="D118" s="125"/>
      <c r="E118" s="63"/>
      <c r="F118" s="64"/>
    </row>
    <row r="119" spans="1:6" s="65" customFormat="1" ht="12.75">
      <c r="A119" s="62"/>
      <c r="B119" s="66"/>
      <c r="C119" s="63"/>
      <c r="D119" s="125"/>
      <c r="E119" s="63"/>
      <c r="F119" s="64"/>
    </row>
    <row r="120" spans="1:6" s="65" customFormat="1" ht="12.75">
      <c r="A120" s="62"/>
      <c r="B120" s="66"/>
      <c r="C120" s="63"/>
      <c r="D120" s="125"/>
      <c r="E120" s="63"/>
      <c r="F120" s="64"/>
    </row>
    <row r="121" spans="1:6" s="65" customFormat="1" ht="12.75">
      <c r="A121" s="62"/>
      <c r="B121" s="66"/>
      <c r="C121" s="63"/>
      <c r="D121" s="125"/>
      <c r="E121" s="63"/>
      <c r="F121" s="64"/>
    </row>
    <row r="122" spans="1:6" s="65" customFormat="1" ht="12.75">
      <c r="A122" s="62"/>
      <c r="B122" s="66"/>
      <c r="C122" s="63"/>
      <c r="D122" s="125"/>
      <c r="E122" s="63"/>
      <c r="F122" s="64"/>
    </row>
    <row r="123" spans="1:6" s="65" customFormat="1" ht="12.75">
      <c r="A123" s="62"/>
      <c r="B123" s="66"/>
      <c r="C123" s="63"/>
      <c r="D123" s="125"/>
      <c r="E123" s="63"/>
      <c r="F123" s="64"/>
    </row>
    <row r="124" spans="1:6" s="65" customFormat="1" ht="12.75">
      <c r="A124" s="62"/>
      <c r="B124" s="66"/>
      <c r="C124" s="63"/>
      <c r="D124" s="125"/>
      <c r="E124" s="63"/>
      <c r="F124" s="64"/>
    </row>
    <row r="125" spans="1:6" s="65" customFormat="1" ht="12.75">
      <c r="A125" s="62"/>
      <c r="B125" s="66"/>
      <c r="C125" s="63"/>
      <c r="D125" s="125"/>
      <c r="E125" s="63"/>
      <c r="F125" s="64"/>
    </row>
    <row r="126" spans="1:6" s="65" customFormat="1" ht="12.75">
      <c r="A126" s="62"/>
      <c r="B126" s="66"/>
      <c r="C126" s="63"/>
      <c r="D126" s="125"/>
      <c r="E126" s="63"/>
      <c r="F126" s="64"/>
    </row>
    <row r="127" spans="1:6" s="65" customFormat="1" ht="12.75">
      <c r="A127" s="62"/>
      <c r="B127" s="66"/>
      <c r="C127" s="63"/>
      <c r="D127" s="125"/>
      <c r="E127" s="63"/>
      <c r="F127" s="64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александр</cp:lastModifiedBy>
  <cp:lastPrinted>2017-12-26T12:31:01Z</cp:lastPrinted>
  <dcterms:created xsi:type="dcterms:W3CDTF">2007-10-12T08:23:45Z</dcterms:created>
  <dcterms:modified xsi:type="dcterms:W3CDTF">2017-12-26T12:31:29Z</dcterms:modified>
  <cp:category/>
  <cp:version/>
  <cp:contentType/>
  <cp:contentStatus/>
</cp:coreProperties>
</file>