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2"/>
  </bookViews>
  <sheets>
    <sheet name="прил 3" sheetId="1" r:id="rId1"/>
    <sheet name="прил 4" sheetId="2" r:id="rId2"/>
    <sheet name="прил 5" sheetId="3" r:id="rId3"/>
  </sheets>
  <definedNames>
    <definedName name="_xlnm._FilterDatabase" localSheetId="0" hidden="1">'прил 3'!$A$9:$F$31</definedName>
    <definedName name="_xlnm._FilterDatabase" localSheetId="2" hidden="1">'прил 5'!$A$10:$H$87</definedName>
    <definedName name="_xlnm.Print_Titles" localSheetId="0">'прил 3'!$9:$10</definedName>
  </definedNames>
  <calcPr fullCalcOnLoad="1"/>
</workbook>
</file>

<file path=xl/sharedStrings.xml><?xml version="1.0" encoding="utf-8"?>
<sst xmlns="http://schemas.openxmlformats.org/spreadsheetml/2006/main" count="914" uniqueCount="272">
  <si>
    <t>Условно утвержденные</t>
  </si>
  <si>
    <t>Резервные средства</t>
  </si>
  <si>
    <t>Дорожное хозяйство (дорожные фонды</t>
  </si>
  <si>
    <t>Мероприятия по благоустройству городских и сельских поселений</t>
  </si>
  <si>
    <t>Мероприятия в области спорта и физической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</si>
  <si>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</si>
  <si>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</si>
  <si>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</si>
  <si>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</si>
  <si>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</si>
  <si>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0409</t>
  </si>
  <si>
    <t>0503</t>
  </si>
  <si>
    <t>Благоустройство</t>
  </si>
  <si>
    <t>Дорожное хозяйство (дорожные фонды)</t>
  </si>
  <si>
    <t>870</t>
  </si>
  <si>
    <t>540</t>
  </si>
  <si>
    <t>Иные  межбюджетные трансферты</t>
  </si>
  <si>
    <t>Всего</t>
  </si>
  <si>
    <t>НАЦИОНАЛЬНАЯ БЕЗОПАСНОСТЬ И ПРАВООХРАНИТЕЛЬНАЯ ДЕЯТЕЛЬНОСТЬ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</si>
  <si>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</si>
  <si>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</si>
  <si>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</si>
  <si>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</si>
  <si>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Физическая культура и спорт</t>
  </si>
  <si>
    <t>1100</t>
  </si>
  <si>
    <t>0111</t>
  </si>
  <si>
    <t>0113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</si>
  <si>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</si>
  <si>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</si>
  <si>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</si>
  <si>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</si>
  <si>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</si>
  <si>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0300</t>
  </si>
  <si>
    <t>Национальная безопасность и правоохранительная деятельность</t>
  </si>
  <si>
    <t>Национальная оборона</t>
  </si>
  <si>
    <t>Условно-утверждённые расходы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</si>
  <si>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</si>
  <si>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</si>
  <si>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</si>
  <si>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</si>
  <si>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</si>
  <si>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</si>
  <si>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</si>
  <si>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</si>
  <si>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</si>
  <si>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</si>
  <si>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</si>
  <si>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</si>
  <si>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</si>
  <si>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</si>
  <si>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</si>
  <si>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</si>
  <si>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</si>
  <si>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</si>
  <si>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</si>
  <si>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</si>
  <si>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</si>
  <si>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</si>
  <si>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</si>
  <si>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</si>
  <si>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</si>
  <si>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</si>
  <si>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</si>
  <si>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</si>
  <si>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</si>
  <si>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</si>
  <si>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</si>
  <si>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</si>
  <si>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</si>
  <si>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</si>
  <si>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</si>
  <si>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</si>
  <si>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</si>
  <si>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</si>
  <si>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</si>
  <si>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</si>
  <si>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</si>
  <si>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</si>
  <si>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</si>
  <si>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</si>
  <si>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</si>
  <si>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 xml:space="preserve">Руководство и управление в сфере установленных функций органов местного самоуправления </t>
  </si>
  <si>
    <t>Резервные фонды местных администраций</t>
  </si>
  <si>
    <t>Другие вопросы в области физической культуры и спорта</t>
  </si>
  <si>
    <t xml:space="preserve">Резервные фонды  </t>
  </si>
  <si>
    <t>( руб.)</t>
  </si>
  <si>
    <t>13</t>
  </si>
  <si>
    <t>17</t>
  </si>
  <si>
    <t>19</t>
  </si>
  <si>
    <t>27</t>
  </si>
  <si>
    <t>28</t>
  </si>
  <si>
    <t>40</t>
  </si>
  <si>
    <t>42</t>
  </si>
  <si>
    <t>43</t>
  </si>
  <si>
    <t>47</t>
  </si>
  <si>
    <t xml:space="preserve">Ведомственная структура расходов  бюджета Александровского сельсовета </t>
  </si>
  <si>
    <t xml:space="preserve">Распределение бюджетных ассигнований по целевым статьям (муниципальным программам бюджета Александровского сельсовета и непрограммным направлениям деятельности), группам и подгруппам видов расходов, разделам, подразделам классификации расходов районного бюджета . </t>
  </si>
  <si>
    <r>
      <t>Администрация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Александровского</t>
    </r>
    <r>
      <rPr>
        <b/>
        <sz val="11"/>
        <rFont val="Times New Roman"/>
        <family val="1"/>
      </rPr>
      <t xml:space="preserve"> сельсовета Ирбейского района Красноярского края</t>
    </r>
  </si>
  <si>
    <t>802</t>
  </si>
  <si>
    <t>2200004600</t>
  </si>
  <si>
    <t>2200007050</t>
  </si>
  <si>
    <t>0140099000</t>
  </si>
  <si>
    <t>0100000000</t>
  </si>
  <si>
    <t>0110000000</t>
  </si>
  <si>
    <t>0120000000</t>
  </si>
  <si>
    <t>0130000000</t>
  </si>
  <si>
    <t>0140000000</t>
  </si>
  <si>
    <t>2200000000</t>
  </si>
  <si>
    <t>14</t>
  </si>
  <si>
    <t>15</t>
  </si>
  <si>
    <t>16</t>
  </si>
  <si>
    <t>18</t>
  </si>
  <si>
    <t>20</t>
  </si>
  <si>
    <t>21</t>
  </si>
  <si>
    <t>22</t>
  </si>
  <si>
    <t>23</t>
  </si>
  <si>
    <t>24</t>
  </si>
  <si>
    <t>25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</si>
  <si>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</si>
  <si>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</si>
  <si>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</si>
  <si>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</si>
  <si>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</si>
  <si>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</si>
  <si>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</si>
  <si>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</si>
  <si>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</si>
  <si>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</si>
  <si>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</si>
  <si>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</si>
  <si>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</si>
  <si>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</si>
  <si>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</si>
  <si>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</si>
  <si>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</si>
  <si>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</si>
  <si>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</si>
  <si>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</si>
  <si>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</si>
  <si>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</si>
  <si>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</si>
  <si>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</si>
  <si>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</si>
  <si>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</si>
  <si>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</si>
  <si>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</si>
  <si>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</si>
  <si>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</si>
  <si>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</si>
  <si>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</si>
  <si>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</si>
  <si>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</si>
  <si>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 xml:space="preserve"> </t>
  </si>
  <si>
    <t>Мероприятия по содержанию  и ремонту улично-дорожной сети</t>
  </si>
  <si>
    <t xml:space="preserve">Осуществление первичного воинского учета на территориях, где отсутствуют военные комиссариаты </t>
  </si>
  <si>
    <t>2200051180</t>
  </si>
  <si>
    <t>2200075140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</si>
  <si>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</t>
  </si>
  <si>
    <t>Осуществление полномочий по созданию и обеспечению деятельности административных комиссий в рамках непрограммных расходов главы муниципального образования и местных администраций</t>
  </si>
  <si>
    <t>Руководство и управление в сфере установленных функций органов местного самоуправления в рамках непрограммных расходов главы муниципального образования и местных администраций</t>
  </si>
  <si>
    <t>резервные средства</t>
  </si>
  <si>
    <t>Закупка товаров, работ и услуг для обеспечения государственных (муниципальных) нужд</t>
  </si>
  <si>
    <t>0120060020</t>
  </si>
  <si>
    <t>0110006000</t>
  </si>
  <si>
    <t>0130012970</t>
  </si>
  <si>
    <t xml:space="preserve">Муниципальная подпрограмма "Развитие массовой физической культуры и спорта" </t>
  </si>
  <si>
    <t>Муниципальная подпрограмма "Содействие развитию и модернизации улично-дорожной сети муниципального образования"</t>
  </si>
  <si>
    <t>Муниципальная подпрограмма "Поддержка муниципальных проектов и мероприятий по благоустройству территорий"</t>
  </si>
  <si>
    <t>НАЦИОНАЛЬНАЯ ОБОРОНА</t>
  </si>
  <si>
    <t>НАЦИОНАЛЬНАЯ ЭКОНОМИКА</t>
  </si>
  <si>
    <t>ЖИЛИЩНО-КОММУНАЛЬНОЕ ХОЗЯЙСТВО</t>
  </si>
  <si>
    <t>Непрограммные расходы отдельных органов исполнительной власти</t>
  </si>
  <si>
    <t>Муниципальная подпрограмма "Поддержка муниципальных проектов и мероприятий по благоустройству территорий""</t>
  </si>
  <si>
    <t>Муниципальная подпрограмма  "Содействие развитию и модернизации улично-дорожной сети муниципального образования"</t>
  </si>
  <si>
    <t xml:space="preserve">Муниципальная подпрограмма   "Развитие массовой физической культуры и спорта" </t>
  </si>
  <si>
    <t>ЖИЛИЩНО_КОММУНАЛЬНОЕ ХОЗЯЙСТВО</t>
  </si>
  <si>
    <t>Условно утвердженные расходы</t>
  </si>
  <si>
    <t>66</t>
  </si>
  <si>
    <t>67</t>
  </si>
  <si>
    <t>68</t>
  </si>
  <si>
    <t>69</t>
  </si>
  <si>
    <t>70</t>
  </si>
  <si>
    <t>от 25.12 .2017г.</t>
  </si>
  <si>
    <t>от25.12.2017г.</t>
  </si>
  <si>
    <t>№ 46</t>
  </si>
  <si>
    <t>0310</t>
  </si>
  <si>
    <t xml:space="preserve">Обеспечение  пожарной безопасности </t>
  </si>
  <si>
    <t>Муниципальная подпрограмма "Обеспечение первичных мер пожарной безопасности в границах населенных пунктов поселения"</t>
  </si>
  <si>
    <t>капитальный ремонт и ремонт автомобильных дорог общего пользования местного значения за счет средств дорожного  фонда Красноярского края</t>
  </si>
  <si>
    <t>8802</t>
  </si>
  <si>
    <t>01200S5090</t>
  </si>
  <si>
    <t xml:space="preserve">Муниципальная программа"Содействие развитию муниципального образования Александровский сельсовет " </t>
  </si>
  <si>
    <t xml:space="preserve">Муниципальная программа"Содействие развитию муниципального образования Александровский сельсовет  " </t>
  </si>
  <si>
    <t>Муниципальная программа "Содействие развитию муниципального образования  Александровский сельсовет "</t>
  </si>
  <si>
    <t xml:space="preserve">Муниципальная программа"Содействие развитию муниципального образования Александровский сельсовет" </t>
  </si>
  <si>
    <t xml:space="preserve">Муниципальная программа Александровского сельсовета "Содействие развитию муниципального образования  Александровский сельсовет " </t>
  </si>
  <si>
    <t>Сумма на          2023 год</t>
  </si>
  <si>
    <t>01200S5080</t>
  </si>
  <si>
    <t>01400S4120</t>
  </si>
  <si>
    <t>2400</t>
  </si>
  <si>
    <t>71</t>
  </si>
  <si>
    <t>72</t>
  </si>
  <si>
    <t>73</t>
  </si>
  <si>
    <t>Защита населения и территории от чрезвычайных ситуацийприродного и техногенного характера пожарная безопасность</t>
  </si>
  <si>
    <t xml:space="preserve">Защита населения и территории от чрезвычайных ситуацийприродного и техногенного характера пожарная безопасность </t>
  </si>
  <si>
    <t>Сумма на          2024 год</t>
  </si>
  <si>
    <t>МБТ на содержание дорог</t>
  </si>
  <si>
    <t>409</t>
  </si>
  <si>
    <t>Социальная политика</t>
  </si>
  <si>
    <t>Пенсионное обеспечение</t>
  </si>
  <si>
    <t>2200001001</t>
  </si>
  <si>
    <t>Приложение 3</t>
  </si>
  <si>
    <t>к  решению Александровского</t>
  </si>
  <si>
    <t>Приложение 4</t>
  </si>
  <si>
    <t>Заменить текст,у вас нет подведомственных учреждений</t>
  </si>
  <si>
    <r>
      <t xml:space="preserve">капитальный ремонт и ремонт автомобильных дорог общего пользования местного значения </t>
    </r>
    <r>
      <rPr>
        <sz val="11"/>
        <color indexed="60"/>
        <rFont val="Times New Roman"/>
        <family val="1"/>
      </rPr>
      <t>за счет средств дорожного  фонда Красноярского края</t>
    </r>
  </si>
  <si>
    <t>убрать, это наши акцизы</t>
  </si>
  <si>
    <t>прил 6</t>
  </si>
  <si>
    <t xml:space="preserve">Резервные фонды местных администраций </t>
  </si>
  <si>
    <t>Осуществление полномочий по созданию и обеспечению деятельности административных комиссий</t>
  </si>
  <si>
    <t xml:space="preserve">Мероприятия по обеспечению  мер пожарной безопаснояти </t>
  </si>
  <si>
    <t>Иной МБТ  на содержание  автомобильных дорог</t>
  </si>
  <si>
    <t>Уличное освещение</t>
  </si>
  <si>
    <t>0110060010</t>
  </si>
  <si>
    <t>74</t>
  </si>
  <si>
    <t>Закупка товаров, работ и услуг для обеспечения  государственных (муниципальных) нужд</t>
  </si>
  <si>
    <t>75</t>
  </si>
  <si>
    <t>76</t>
  </si>
  <si>
    <t>Организация и содержание мест захоронения</t>
  </si>
  <si>
    <t>0110060040</t>
  </si>
  <si>
    <t>77</t>
  </si>
  <si>
    <t>78</t>
  </si>
  <si>
    <t>79</t>
  </si>
  <si>
    <t>Прочие мероприятия по благоустройству городских и сельских поселений,</t>
  </si>
  <si>
    <t>0110060050</t>
  </si>
  <si>
    <t>80</t>
  </si>
  <si>
    <t>81</t>
  </si>
  <si>
    <t>1000</t>
  </si>
  <si>
    <t>1001</t>
  </si>
  <si>
    <t>2200010000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</si>
  <si>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</si>
  <si>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</si>
  <si>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</si>
  <si>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</si>
  <si>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</si>
  <si>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</si>
  <si>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</si>
  <si>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</si>
  <si>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</si>
  <si>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</si>
  <si>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</si>
  <si>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 xml:space="preserve">Мероприятия по обеспечению  мер пожарной безопасности </t>
  </si>
  <si>
    <t>содержание автомобильных дорог общего пользования местного значения за счет средств дорожного  фонда Красноярского края</t>
  </si>
  <si>
    <t xml:space="preserve">Выплата пенсий за выслугу лет, лицам замещавшим муниципальные должности и лицам замещавшие выборные муниципальные </t>
  </si>
  <si>
    <t>Выплата пенсий за выслугу лет, лицам замещавшим муниципальные должности и лицам замещавшие выборные муниципальные должности</t>
  </si>
  <si>
    <t>220000000</t>
  </si>
  <si>
    <t>2200010010</t>
  </si>
  <si>
    <t>0010</t>
  </si>
  <si>
    <t>на 2023 год и плановый период на 2024-2025 года.</t>
  </si>
  <si>
    <t>Распределение расходов бюджета Александровского сельсовета по разделам и 
подразделам бюджетной классификации расходов бюджетов Российской Федерации 
на 2023 год и плановый период 2024-2025 годов</t>
  </si>
  <si>
    <t>Сумма на  2023 год</t>
  </si>
  <si>
    <t>Сумма на 2024 год</t>
  </si>
  <si>
    <t>Сумма на 2025          год</t>
  </si>
  <si>
    <t>Сумма на          2025 год</t>
  </si>
  <si>
    <t>Сумма на          2023год</t>
  </si>
  <si>
    <t>Сумма на              2025 год</t>
  </si>
  <si>
    <t>на 2023 год  и плановый период 2024-2025 года</t>
  </si>
  <si>
    <t>от   23.12.2022     № 80</t>
  </si>
  <si>
    <t>к   решения Александровского</t>
  </si>
  <si>
    <t>от  23.12.2022 № 80</t>
  </si>
  <si>
    <t>к  решения Александровского</t>
  </si>
  <si>
    <t>от  23.12.2022  № 80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</si>
</sst>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6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1"/>
    </font>
    <font>
      <sz val="10"/>
      <color indexed="17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1" fillId="24" borderId="1" applyNumberFormat="0" applyAlignment="0" applyProtection="0"/>
    <xf numFmtId="0" fontId="52" fillId="25" borderId="2" applyNumberFormat="0" applyAlignment="0" applyProtection="0"/>
    <xf numFmtId="0" fontId="53" fillId="25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37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6" borderId="7" applyNumberFormat="0" applyAlignment="0" applyProtection="0"/>
    <xf numFmtId="0" fontId="28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0" borderId="0" applyNumberFormat="0" applyBorder="0" applyAlignment="0" applyProtection="0"/>
  </cellStyleXfs>
  <cellXfs count="185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8" fontId="1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8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center" vertical="top"/>
    </xf>
    <xf numFmtId="0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4" fillId="0" borderId="0" xfId="53" applyNumberFormat="1" applyFont="1" applyFill="1" applyAlignment="1">
      <alignment horizontal="right"/>
      <protection/>
    </xf>
    <xf numFmtId="4" fontId="14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/>
    </xf>
    <xf numFmtId="4" fontId="20" fillId="0" borderId="0" xfId="53" applyNumberFormat="1" applyFont="1" applyFill="1" applyAlignment="1">
      <alignment horizontal="center" vertical="center"/>
      <protection/>
    </xf>
    <xf numFmtId="4" fontId="20" fillId="0" borderId="0" xfId="54" applyNumberFormat="1" applyFont="1" applyFill="1" applyAlignment="1">
      <alignment horizontal="left" vertical="center"/>
      <protection/>
    </xf>
    <xf numFmtId="0" fontId="18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8" fillId="0" borderId="10" xfId="0" applyNumberFormat="1" applyFont="1" applyBorder="1" applyAlignment="1">
      <alignment vertical="top" wrapText="1"/>
    </xf>
    <xf numFmtId="2" fontId="18" fillId="0" borderId="10" xfId="0" applyNumberFormat="1" applyFont="1" applyFill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vertical="top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justify"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/>
    </xf>
    <xf numFmtId="2" fontId="18" fillId="0" borderId="10" xfId="0" applyNumberFormat="1" applyFont="1" applyFill="1" applyBorder="1" applyAlignment="1">
      <alignment horizontal="center" vertical="center"/>
    </xf>
    <xf numFmtId="49" fontId="18" fillId="0" borderId="11" xfId="0" applyNumberFormat="1" applyFont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>
      <alignment horizontal="left" vertical="center"/>
    </xf>
    <xf numFmtId="49" fontId="18" fillId="0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left" vertical="center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left" vertical="center"/>
    </xf>
    <xf numFmtId="4" fontId="2" fillId="0" borderId="0" xfId="53" applyNumberFormat="1" applyFont="1" applyFill="1" applyAlignment="1">
      <alignment horizontal="left" vertical="center"/>
      <protection/>
    </xf>
    <xf numFmtId="4" fontId="2" fillId="0" borderId="0" xfId="54" applyNumberFormat="1" applyFont="1" applyFill="1" applyAlignment="1">
      <alignment horizontal="left" vertical="center"/>
      <protection/>
    </xf>
    <xf numFmtId="178" fontId="2" fillId="0" borderId="0" xfId="0" applyNumberFormat="1" applyFont="1" applyFill="1" applyAlignment="1">
      <alignment horizontal="left"/>
    </xf>
    <xf numFmtId="1" fontId="14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" fontId="8" fillId="0" borderId="0" xfId="0" applyNumberFormat="1" applyFont="1" applyAlignment="1" quotePrefix="1">
      <alignment wrapText="1"/>
    </xf>
    <xf numFmtId="1" fontId="8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1" fontId="18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2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wrapText="1"/>
    </xf>
    <xf numFmtId="0" fontId="14" fillId="0" borderId="0" xfId="0" applyNumberFormat="1" applyFont="1" applyFill="1" applyAlignment="1">
      <alignment wrapText="1"/>
    </xf>
    <xf numFmtId="0" fontId="14" fillId="0" borderId="0" xfId="0" applyFont="1" applyAlignment="1">
      <alignment wrapText="1"/>
    </xf>
    <xf numFmtId="2" fontId="30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justify" vertical="top" wrapText="1"/>
    </xf>
    <xf numFmtId="0" fontId="18" fillId="0" borderId="10" xfId="0" applyFont="1" applyBorder="1" applyAlignment="1">
      <alignment wrapText="1"/>
    </xf>
    <xf numFmtId="2" fontId="18" fillId="0" borderId="13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/>
    </xf>
    <xf numFmtId="0" fontId="17" fillId="0" borderId="10" xfId="0" applyNumberFormat="1" applyFont="1" applyBorder="1" applyAlignment="1">
      <alignment vertical="top" wrapText="1"/>
    </xf>
    <xf numFmtId="49" fontId="14" fillId="31" borderId="10" xfId="0" applyNumberFormat="1" applyFont="1" applyFill="1" applyBorder="1" applyAlignment="1">
      <alignment horizontal="center" vertical="center" wrapText="1"/>
    </xf>
    <xf numFmtId="2" fontId="14" fillId="31" borderId="10" xfId="0" applyNumberFormat="1" applyFont="1" applyFill="1" applyBorder="1" applyAlignment="1">
      <alignment horizontal="left" vertical="center" wrapText="1"/>
    </xf>
    <xf numFmtId="49" fontId="18" fillId="31" borderId="10" xfId="0" applyNumberFormat="1" applyFont="1" applyFill="1" applyBorder="1" applyAlignment="1">
      <alignment horizontal="center" vertical="center" wrapText="1"/>
    </xf>
    <xf numFmtId="4" fontId="14" fillId="31" borderId="10" xfId="0" applyNumberFormat="1" applyFont="1" applyFill="1" applyBorder="1" applyAlignment="1">
      <alignment horizontal="center" vertical="center" wrapText="1"/>
    </xf>
    <xf numFmtId="0" fontId="2" fillId="31" borderId="0" xfId="0" applyFont="1" applyFill="1" applyAlignment="1">
      <alignment/>
    </xf>
    <xf numFmtId="0" fontId="14" fillId="31" borderId="10" xfId="0" applyFont="1" applyFill="1" applyBorder="1" applyAlignment="1">
      <alignment horizontal="justify" vertical="top" wrapText="1"/>
    </xf>
    <xf numFmtId="2" fontId="8" fillId="31" borderId="10" xfId="0" applyNumberFormat="1" applyFont="1" applyFill="1" applyBorder="1" applyAlignment="1">
      <alignment horizontal="left" vertical="center" wrapText="1"/>
    </xf>
    <xf numFmtId="49" fontId="16" fillId="31" borderId="1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49" fontId="62" fillId="0" borderId="10" xfId="0" applyNumberFormat="1" applyFont="1" applyFill="1" applyBorder="1" applyAlignment="1">
      <alignment horizontal="center" vertical="center" wrapText="1"/>
    </xf>
    <xf numFmtId="2" fontId="63" fillId="31" borderId="10" xfId="0" applyNumberFormat="1" applyFont="1" applyFill="1" applyBorder="1" applyAlignment="1">
      <alignment horizontal="left" vertical="center" wrapText="1"/>
    </xf>
    <xf numFmtId="0" fontId="64" fillId="31" borderId="0" xfId="0" applyFont="1" applyFill="1" applyAlignment="1">
      <alignment/>
    </xf>
    <xf numFmtId="1" fontId="62" fillId="0" borderId="10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/>
    </xf>
    <xf numFmtId="4" fontId="62" fillId="0" borderId="10" xfId="0" applyNumberFormat="1" applyFont="1" applyBorder="1" applyAlignment="1">
      <alignment horizontal="center" vertical="center" wrapText="1"/>
    </xf>
    <xf numFmtId="2" fontId="62" fillId="0" borderId="10" xfId="0" applyNumberFormat="1" applyFont="1" applyFill="1" applyBorder="1" applyAlignment="1">
      <alignment horizontal="left" vertical="center" wrapText="1"/>
    </xf>
    <xf numFmtId="0" fontId="64" fillId="0" borderId="0" xfId="0" applyFont="1" applyFill="1" applyAlignment="1">
      <alignment/>
    </xf>
    <xf numFmtId="0" fontId="63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14" fillId="31" borderId="10" xfId="0" applyFont="1" applyFill="1" applyBorder="1" applyAlignment="1">
      <alignment/>
    </xf>
    <xf numFmtId="4" fontId="8" fillId="31" borderId="10" xfId="0" applyNumberFormat="1" applyFont="1" applyFill="1" applyBorder="1" applyAlignment="1">
      <alignment horizontal="center" vertical="center" wrapText="1"/>
    </xf>
    <xf numFmtId="2" fontId="14" fillId="31" borderId="12" xfId="0" applyNumberFormat="1" applyFont="1" applyFill="1" applyBorder="1" applyAlignment="1">
      <alignment horizontal="left" vertical="center" wrapText="1"/>
    </xf>
    <xf numFmtId="0" fontId="8" fillId="31" borderId="10" xfId="0" applyFont="1" applyFill="1" applyBorder="1" applyAlignment="1">
      <alignment/>
    </xf>
    <xf numFmtId="0" fontId="18" fillId="31" borderId="10" xfId="0" applyFont="1" applyFill="1" applyBorder="1" applyAlignment="1">
      <alignment wrapText="1"/>
    </xf>
    <xf numFmtId="4" fontId="17" fillId="31" borderId="1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64" fillId="0" borderId="16" xfId="0" applyFont="1" applyFill="1" applyBorder="1" applyAlignment="1">
      <alignment horizontal="center" wrapText="1"/>
    </xf>
    <xf numFmtId="0" fontId="64" fillId="0" borderId="0" xfId="0" applyFont="1" applyFill="1" applyAlignment="1">
      <alignment horizontal="center" wrapText="1"/>
    </xf>
    <xf numFmtId="0" fontId="64" fillId="0" borderId="16" xfId="0" applyFont="1" applyFill="1" applyBorder="1" applyAlignment="1">
      <alignment horizontal="center"/>
    </xf>
    <xf numFmtId="0" fontId="64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left" vertic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6" fillId="31" borderId="16" xfId="0" applyFont="1" applyFill="1" applyBorder="1" applyAlignment="1">
      <alignment horizontal="center"/>
    </xf>
    <xf numFmtId="0" fontId="66" fillId="31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shrinkToFit="1"/>
    </xf>
    <xf numFmtId="4" fontId="2" fillId="0" borderId="0" xfId="53" applyNumberFormat="1" applyFont="1" applyFill="1" applyAlignment="1">
      <alignment horizontal="right" vertical="center" shrinkToFit="1"/>
      <protection/>
    </xf>
    <xf numFmtId="0" fontId="0" fillId="0" borderId="0" xfId="0" applyAlignment="1">
      <alignment horizontal="right" vertical="center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view="pageBreakPreview" zoomScaleSheetLayoutView="100" zoomScalePageLayoutView="0" workbookViewId="0" topLeftCell="A1">
      <selection activeCell="E4" sqref="E4:F4"/>
    </sheetView>
  </sheetViews>
  <sheetFormatPr defaultColWidth="9.00390625" defaultRowHeight="12.75"/>
  <cols>
    <col min="1" max="1" width="5.75390625" style="17" customWidth="1"/>
    <col min="2" max="2" width="30.625" style="18" customWidth="1"/>
    <col min="3" max="3" width="9.00390625" style="19" customWidth="1"/>
    <col min="4" max="4" width="17.375" style="20" customWidth="1"/>
    <col min="5" max="5" width="16.875" style="20" customWidth="1"/>
    <col min="6" max="6" width="22.25390625" style="20" customWidth="1"/>
    <col min="7" max="16384" width="9.125" style="11" customWidth="1"/>
  </cols>
  <sheetData>
    <row r="1" spans="1:6" s="5" customFormat="1" ht="15.75">
      <c r="A1" s="7"/>
      <c r="B1" s="4"/>
      <c r="D1" s="12"/>
      <c r="E1" s="108" t="s">
        <v>211</v>
      </c>
      <c r="F1" s="12"/>
    </row>
    <row r="2" spans="1:6" s="5" customFormat="1" ht="15.75">
      <c r="A2" s="7"/>
      <c r="B2" s="4"/>
      <c r="D2" s="13"/>
      <c r="E2" s="163" t="s">
        <v>212</v>
      </c>
      <c r="F2" s="163"/>
    </row>
    <row r="3" spans="1:6" s="5" customFormat="1" ht="15.75">
      <c r="A3" s="7"/>
      <c r="B3" s="4"/>
      <c r="D3" s="13"/>
      <c r="E3" s="163" t="s">
        <v>21</v>
      </c>
      <c r="F3" s="163"/>
    </row>
    <row r="4" spans="1:6" s="5" customFormat="1" ht="15.75">
      <c r="A4" s="7"/>
      <c r="B4" s="4"/>
      <c r="D4" s="13"/>
      <c r="E4" s="163" t="s">
        <v>267</v>
      </c>
      <c r="F4" s="163"/>
    </row>
    <row r="5" spans="1:6" s="5" customFormat="1" ht="15.75">
      <c r="A5" s="8"/>
      <c r="D5" s="13"/>
      <c r="E5" s="13"/>
      <c r="F5" s="13"/>
    </row>
    <row r="6" spans="1:6" s="5" customFormat="1" ht="54" customHeight="1">
      <c r="A6" s="164" t="s">
        <v>259</v>
      </c>
      <c r="B6" s="164"/>
      <c r="C6" s="164"/>
      <c r="D6" s="164"/>
      <c r="E6" s="164"/>
      <c r="F6" s="164"/>
    </row>
    <row r="7" spans="1:6" s="5" customFormat="1" ht="15.75">
      <c r="A7" s="9"/>
      <c r="B7" s="6"/>
      <c r="C7" s="6"/>
      <c r="D7" s="21"/>
      <c r="E7" s="21"/>
      <c r="F7" s="21"/>
    </row>
    <row r="8" spans="1:6" s="5" customFormat="1" ht="15.75">
      <c r="A8" s="8"/>
      <c r="D8" s="14"/>
      <c r="E8" s="14"/>
      <c r="F8" s="14" t="s">
        <v>56</v>
      </c>
    </row>
    <row r="9" spans="1:6" ht="45" customHeight="1">
      <c r="A9" s="2" t="s">
        <v>60</v>
      </c>
      <c r="B9" s="2" t="s">
        <v>61</v>
      </c>
      <c r="C9" s="1" t="s">
        <v>62</v>
      </c>
      <c r="D9" s="15" t="s">
        <v>260</v>
      </c>
      <c r="E9" s="15" t="s">
        <v>261</v>
      </c>
      <c r="F9" s="15" t="s">
        <v>262</v>
      </c>
    </row>
    <row r="10" spans="1:6" ht="15.75">
      <c r="A10" s="24" t="s">
        <v>63</v>
      </c>
      <c r="B10" s="3" t="s">
        <v>63</v>
      </c>
      <c r="C10" s="3" t="s">
        <v>64</v>
      </c>
      <c r="D10" s="16" t="s">
        <v>65</v>
      </c>
      <c r="E10" s="16" t="s">
        <v>66</v>
      </c>
      <c r="F10" s="16" t="s">
        <v>67</v>
      </c>
    </row>
    <row r="11" spans="1:6" ht="31.5">
      <c r="A11" s="24" t="s">
        <v>63</v>
      </c>
      <c r="B11" s="22" t="s">
        <v>70</v>
      </c>
      <c r="C11" s="23" t="s">
        <v>71</v>
      </c>
      <c r="D11" s="71">
        <f>D12+D13+D14+D15+D16</f>
        <v>4327901</v>
      </c>
      <c r="E11" s="71">
        <f>E12+E13+E14+E15+E16</f>
        <v>3744675</v>
      </c>
      <c r="F11" s="71">
        <f>F12+F13+F14+F15+F16</f>
        <v>3617434</v>
      </c>
    </row>
    <row r="12" spans="1:6" ht="66.75" customHeight="1">
      <c r="A12" s="24" t="s">
        <v>64</v>
      </c>
      <c r="B12" s="10" t="s">
        <v>37</v>
      </c>
      <c r="C12" s="24" t="s">
        <v>72</v>
      </c>
      <c r="D12" s="72">
        <f>'прил 4'!G14</f>
        <v>1020885</v>
      </c>
      <c r="E12" s="72">
        <f>'прил 4'!H14</f>
        <v>1020885</v>
      </c>
      <c r="F12" s="72">
        <f>'прил 4'!I14</f>
        <v>1020885</v>
      </c>
    </row>
    <row r="13" spans="1:6" ht="126">
      <c r="A13" s="24" t="s">
        <v>65</v>
      </c>
      <c r="B13" s="10" t="s">
        <v>38</v>
      </c>
      <c r="C13" s="1" t="s">
        <v>57</v>
      </c>
      <c r="D13" s="73">
        <f>'прил 4'!G22+'прил 4'!G24+'прил 4'!G26</f>
        <v>3209654</v>
      </c>
      <c r="E13" s="73">
        <f>'прил 4'!H23+'прил 4'!H24+'прил 4'!H27</f>
        <v>2627428</v>
      </c>
      <c r="F13" s="73">
        <f>'прил 4'!I23+'прил 4'!I24+'прил 4'!I27</f>
        <v>2500187</v>
      </c>
    </row>
    <row r="14" spans="1:6" ht="94.5">
      <c r="A14" s="24" t="s">
        <v>66</v>
      </c>
      <c r="B14" s="10" t="s">
        <v>39</v>
      </c>
      <c r="C14" s="1" t="s">
        <v>78</v>
      </c>
      <c r="D14" s="73">
        <f>'прил 4'!G28</f>
        <v>92962</v>
      </c>
      <c r="E14" s="73">
        <f>'прил 4'!H28</f>
        <v>92962</v>
      </c>
      <c r="F14" s="73">
        <f>'прил 4'!I28</f>
        <v>92962</v>
      </c>
    </row>
    <row r="15" spans="1:6" ht="15.75">
      <c r="A15" s="24" t="s">
        <v>67</v>
      </c>
      <c r="B15" s="10" t="s">
        <v>40</v>
      </c>
      <c r="C15" s="1" t="s">
        <v>25</v>
      </c>
      <c r="D15" s="73">
        <f>'прил 4'!G34</f>
        <v>1000</v>
      </c>
      <c r="E15" s="73">
        <f>'прил 4'!H33</f>
        <v>0</v>
      </c>
      <c r="F15" s="73">
        <f>'прил 4'!I33</f>
        <v>0</v>
      </c>
    </row>
    <row r="16" spans="1:6" ht="31.5">
      <c r="A16" s="24" t="s">
        <v>68</v>
      </c>
      <c r="B16" s="10" t="s">
        <v>22</v>
      </c>
      <c r="C16" s="1" t="s">
        <v>26</v>
      </c>
      <c r="D16" s="73">
        <f>'прил 4'!G41</f>
        <v>3400</v>
      </c>
      <c r="E16" s="73">
        <f>'прил 4'!H37</f>
        <v>3400</v>
      </c>
      <c r="F16" s="73">
        <f>'прил 4'!I37</f>
        <v>3400</v>
      </c>
    </row>
    <row r="17" spans="1:6" ht="15.75">
      <c r="A17" s="24" t="s">
        <v>69</v>
      </c>
      <c r="B17" s="22" t="s">
        <v>34</v>
      </c>
      <c r="C17" s="25" t="s">
        <v>30</v>
      </c>
      <c r="D17" s="74">
        <f>D18</f>
        <v>88730</v>
      </c>
      <c r="E17" s="74">
        <f>E18</f>
        <v>93020</v>
      </c>
      <c r="F17" s="74">
        <f>F18</f>
        <v>0</v>
      </c>
    </row>
    <row r="18" spans="1:6" ht="31.5">
      <c r="A18" s="24" t="s">
        <v>73</v>
      </c>
      <c r="B18" s="10" t="s">
        <v>8</v>
      </c>
      <c r="C18" s="1" t="s">
        <v>31</v>
      </c>
      <c r="D18" s="73">
        <f>'прил 4'!G45</f>
        <v>88730</v>
      </c>
      <c r="E18" s="73">
        <f>'прил 4'!H45</f>
        <v>93020</v>
      </c>
      <c r="F18" s="73">
        <f>'прил 4'!I45</f>
        <v>0</v>
      </c>
    </row>
    <row r="19" spans="1:6" ht="50.25" customHeight="1">
      <c r="A19" s="24" t="s">
        <v>74</v>
      </c>
      <c r="B19" s="22" t="s">
        <v>33</v>
      </c>
      <c r="C19" s="25" t="s">
        <v>32</v>
      </c>
      <c r="D19" s="74">
        <f>D20</f>
        <v>3000</v>
      </c>
      <c r="E19" s="74">
        <f>E20</f>
        <v>0</v>
      </c>
      <c r="F19" s="74">
        <f>F20</f>
        <v>0</v>
      </c>
    </row>
    <row r="20" spans="1:6" ht="78.75">
      <c r="A20" s="24" t="s">
        <v>75</v>
      </c>
      <c r="B20" s="29" t="s">
        <v>203</v>
      </c>
      <c r="C20" s="1" t="s">
        <v>185</v>
      </c>
      <c r="D20" s="73">
        <f>'прил 4'!G53</f>
        <v>3000</v>
      </c>
      <c r="E20" s="73">
        <f>'прил 4'!H53</f>
        <v>0</v>
      </c>
      <c r="F20" s="73">
        <f>'прил 4'!I53</f>
        <v>0</v>
      </c>
    </row>
    <row r="21" spans="1:6" ht="15.75">
      <c r="A21" s="24" t="s">
        <v>76</v>
      </c>
      <c r="B21" s="22" t="s">
        <v>58</v>
      </c>
      <c r="C21" s="25" t="s">
        <v>59</v>
      </c>
      <c r="D21" s="74">
        <f>D22</f>
        <v>259200</v>
      </c>
      <c r="E21" s="74">
        <f>E22</f>
        <v>267700</v>
      </c>
      <c r="F21" s="74">
        <f>F22</f>
        <v>277100</v>
      </c>
    </row>
    <row r="22" spans="1:6" ht="33.75" customHeight="1">
      <c r="A22" s="24" t="s">
        <v>77</v>
      </c>
      <c r="B22" s="79" t="s">
        <v>2</v>
      </c>
      <c r="C22" s="1" t="s">
        <v>10</v>
      </c>
      <c r="D22" s="73">
        <f>'прил 4'!G63</f>
        <v>259200</v>
      </c>
      <c r="E22" s="73">
        <f>'прил 4'!H62</f>
        <v>267700</v>
      </c>
      <c r="F22" s="73">
        <f>'прил 4'!I63</f>
        <v>277100</v>
      </c>
    </row>
    <row r="23" spans="1:6" ht="39" customHeight="1">
      <c r="A23" s="24" t="s">
        <v>86</v>
      </c>
      <c r="B23" s="22" t="s">
        <v>79</v>
      </c>
      <c r="C23" s="25" t="s">
        <v>80</v>
      </c>
      <c r="D23" s="74">
        <f>D24</f>
        <v>275067</v>
      </c>
      <c r="E23" s="74">
        <f>E24</f>
        <v>89150</v>
      </c>
      <c r="F23" s="74">
        <f>F24</f>
        <v>56931</v>
      </c>
    </row>
    <row r="24" spans="1:6" ht="15.75">
      <c r="A24" s="24" t="s">
        <v>108</v>
      </c>
      <c r="B24" s="10" t="s">
        <v>12</v>
      </c>
      <c r="C24" s="1" t="s">
        <v>11</v>
      </c>
      <c r="D24" s="73">
        <f>'прил 4'!G78</f>
        <v>275067</v>
      </c>
      <c r="E24" s="73">
        <f>'прил 4'!H78</f>
        <v>89150</v>
      </c>
      <c r="F24" s="73">
        <f>'прил 4'!I78</f>
        <v>56931</v>
      </c>
    </row>
    <row r="25" spans="1:6" ht="15.75">
      <c r="A25" s="24"/>
      <c r="B25" s="22" t="s">
        <v>208</v>
      </c>
      <c r="C25" s="25" t="s">
        <v>257</v>
      </c>
      <c r="D25" s="74">
        <f>'прил 4'!G91</f>
        <v>36000</v>
      </c>
      <c r="E25" s="74">
        <f>'прил 4'!H91</f>
        <v>36000</v>
      </c>
      <c r="F25" s="74">
        <f>'прил 4'!I91</f>
        <v>36000</v>
      </c>
    </row>
    <row r="26" spans="1:6" ht="15.75">
      <c r="A26" s="24"/>
      <c r="B26" s="10" t="s">
        <v>209</v>
      </c>
      <c r="C26" s="1" t="s">
        <v>257</v>
      </c>
      <c r="D26" s="73">
        <f>D25</f>
        <v>36000</v>
      </c>
      <c r="E26" s="73">
        <f>E25</f>
        <v>36000</v>
      </c>
      <c r="F26" s="73">
        <f>F25</f>
        <v>36000</v>
      </c>
    </row>
    <row r="27" spans="1:6" ht="31.5">
      <c r="A27" s="24" t="s">
        <v>109</v>
      </c>
      <c r="B27" s="22" t="s">
        <v>23</v>
      </c>
      <c r="C27" s="25" t="s">
        <v>24</v>
      </c>
      <c r="D27" s="74">
        <f>D28</f>
        <v>7000</v>
      </c>
      <c r="E27" s="74">
        <f>E28</f>
        <v>4000</v>
      </c>
      <c r="F27" s="74">
        <f>F28</f>
        <v>3000</v>
      </c>
    </row>
    <row r="28" spans="1:6" ht="35.25" customHeight="1">
      <c r="A28" s="24" t="s">
        <v>110</v>
      </c>
      <c r="B28" s="10" t="s">
        <v>27</v>
      </c>
      <c r="C28" s="1" t="s">
        <v>28</v>
      </c>
      <c r="D28" s="73">
        <f>'прил 4'!G97</f>
        <v>7000</v>
      </c>
      <c r="E28" s="73">
        <f>'прил 4'!H97</f>
        <v>4000</v>
      </c>
      <c r="F28" s="73">
        <f>'прил 4'!I97</f>
        <v>3000</v>
      </c>
    </row>
    <row r="29" spans="1:6" ht="15.75">
      <c r="A29" s="24" t="s">
        <v>87</v>
      </c>
      <c r="B29" s="165" t="s">
        <v>36</v>
      </c>
      <c r="C29" s="166"/>
      <c r="D29" s="26">
        <f>D11+D17+D19+D21+D23+D27+D25</f>
        <v>4996898</v>
      </c>
      <c r="E29" s="26">
        <f>E11+E17+E19+E21+E23+E27+E25</f>
        <v>4234545</v>
      </c>
      <c r="F29" s="26">
        <f>F11+F17+F19+F21+F23+F27+F25</f>
        <v>3990465</v>
      </c>
    </row>
    <row r="30" spans="1:6" ht="31.5">
      <c r="A30" s="24" t="s">
        <v>111</v>
      </c>
      <c r="B30" s="22" t="s">
        <v>35</v>
      </c>
      <c r="C30" s="1"/>
      <c r="D30" s="73">
        <f>'прил 4'!G103</f>
        <v>0</v>
      </c>
      <c r="E30" s="73">
        <f>'прил 4'!H103</f>
        <v>105640</v>
      </c>
      <c r="F30" s="73">
        <f>'прил 4'!I103</f>
        <v>209100</v>
      </c>
    </row>
    <row r="31" spans="1:6" ht="15.75">
      <c r="A31" s="24" t="s">
        <v>88</v>
      </c>
      <c r="B31" s="22"/>
      <c r="C31" s="25"/>
      <c r="D31" s="74">
        <f>D29+D30</f>
        <v>4996898</v>
      </c>
      <c r="E31" s="74">
        <f>E29+E30</f>
        <v>4340185</v>
      </c>
      <c r="F31" s="74">
        <f>F29+F30</f>
        <v>4199565</v>
      </c>
    </row>
  </sheetData>
  <sheetProtection/>
  <autoFilter ref="A9:F31"/>
  <mergeCells count="5">
    <mergeCell ref="E3:F3"/>
    <mergeCell ref="E2:F2"/>
    <mergeCell ref="A6:F6"/>
    <mergeCell ref="E4:F4"/>
    <mergeCell ref="B29:C29"/>
  </mergeCells>
  <printOptions/>
  <pageMargins left="0.7874015748031497" right="0.3937007874015748" top="0.5905511811023623" bottom="0.7874015748031497" header="0.3937007874015748" footer="0.3937007874015748"/>
  <pageSetup firstPageNumber="103" useFirstPageNumber="1"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6"/>
  <sheetViews>
    <sheetView zoomScale="90" zoomScaleNormal="90" zoomScaleSheetLayoutView="75" zoomScalePageLayoutView="0" workbookViewId="0" topLeftCell="A1">
      <selection activeCell="G14" sqref="G14"/>
    </sheetView>
  </sheetViews>
  <sheetFormatPr defaultColWidth="9.00390625" defaultRowHeight="12.75"/>
  <cols>
    <col min="1" max="1" width="6.75390625" style="30" customWidth="1"/>
    <col min="2" max="2" width="44.375" style="31" customWidth="1"/>
    <col min="3" max="3" width="11.125" style="32" customWidth="1"/>
    <col min="4" max="4" width="11.875" style="32" customWidth="1"/>
    <col min="5" max="5" width="11.625" style="33" customWidth="1"/>
    <col min="6" max="6" width="10.625" style="32" customWidth="1"/>
    <col min="7" max="9" width="15.625" style="39" customWidth="1"/>
    <col min="10" max="16384" width="9.125" style="5" customWidth="1"/>
  </cols>
  <sheetData>
    <row r="1" spans="7:9" ht="18.75">
      <c r="G1" s="34"/>
      <c r="H1" s="105" t="s">
        <v>213</v>
      </c>
      <c r="I1" s="75"/>
    </row>
    <row r="2" spans="7:9" ht="15.75">
      <c r="G2" s="183" t="s">
        <v>268</v>
      </c>
      <c r="H2" s="184"/>
      <c r="I2" s="184"/>
    </row>
    <row r="3" spans="7:9" ht="18" customHeight="1">
      <c r="G3" s="35"/>
      <c r="H3" s="106" t="s">
        <v>21</v>
      </c>
      <c r="I3" s="76"/>
    </row>
    <row r="4" spans="6:9" ht="18.75" hidden="1">
      <c r="F4" s="40"/>
      <c r="G4" s="36"/>
      <c r="H4" s="107" t="s">
        <v>182</v>
      </c>
      <c r="I4" s="77" t="s">
        <v>184</v>
      </c>
    </row>
    <row r="5" spans="7:9" ht="15.75">
      <c r="G5" s="39" t="s">
        <v>152</v>
      </c>
      <c r="H5" s="172" t="s">
        <v>269</v>
      </c>
      <c r="I5" s="172"/>
    </row>
    <row r="6" spans="1:9" ht="18.75">
      <c r="A6" s="171" t="s">
        <v>95</v>
      </c>
      <c r="B6" s="171"/>
      <c r="C6" s="171"/>
      <c r="D6" s="171"/>
      <c r="E6" s="171"/>
      <c r="F6" s="171"/>
      <c r="G6" s="171"/>
      <c r="H6" s="171"/>
      <c r="I6" s="171"/>
    </row>
    <row r="7" spans="1:9" ht="18.75">
      <c r="A7" s="171" t="s">
        <v>258</v>
      </c>
      <c r="B7" s="171"/>
      <c r="C7" s="171"/>
      <c r="D7" s="171"/>
      <c r="E7" s="171"/>
      <c r="F7" s="171"/>
      <c r="G7" s="171"/>
      <c r="H7" s="171"/>
      <c r="I7" s="171"/>
    </row>
    <row r="8" spans="1:9" ht="15.75">
      <c r="A8" s="28"/>
      <c r="B8" s="27"/>
      <c r="C8" s="37"/>
      <c r="D8" s="37"/>
      <c r="E8" s="38"/>
      <c r="F8" s="37"/>
      <c r="G8" s="34"/>
      <c r="H8" s="34"/>
      <c r="I8" s="34"/>
    </row>
    <row r="9" ht="15.75">
      <c r="I9" s="39" t="s">
        <v>85</v>
      </c>
    </row>
    <row r="10" spans="1:9" ht="38.25">
      <c r="A10" s="41" t="s">
        <v>60</v>
      </c>
      <c r="B10" s="41" t="s">
        <v>41</v>
      </c>
      <c r="C10" s="42" t="s">
        <v>42</v>
      </c>
      <c r="D10" s="42" t="s">
        <v>43</v>
      </c>
      <c r="E10" s="42" t="s">
        <v>19</v>
      </c>
      <c r="F10" s="42" t="s">
        <v>20</v>
      </c>
      <c r="G10" s="60" t="s">
        <v>196</v>
      </c>
      <c r="H10" s="60" t="s">
        <v>205</v>
      </c>
      <c r="I10" s="60" t="s">
        <v>263</v>
      </c>
    </row>
    <row r="11" spans="1:9" ht="15.75">
      <c r="A11" s="44" t="s">
        <v>63</v>
      </c>
      <c r="B11" s="42" t="s">
        <v>64</v>
      </c>
      <c r="C11" s="44" t="s">
        <v>65</v>
      </c>
      <c r="D11" s="42" t="s">
        <v>66</v>
      </c>
      <c r="E11" s="44" t="s">
        <v>67</v>
      </c>
      <c r="F11" s="42" t="s">
        <v>68</v>
      </c>
      <c r="G11" s="44" t="s">
        <v>69</v>
      </c>
      <c r="H11" s="42" t="s">
        <v>73</v>
      </c>
      <c r="I11" s="44" t="s">
        <v>74</v>
      </c>
    </row>
    <row r="12" spans="1:9" ht="42.75">
      <c r="A12" s="42" t="s">
        <v>63</v>
      </c>
      <c r="B12" s="70" t="s">
        <v>97</v>
      </c>
      <c r="C12" s="67" t="s">
        <v>98</v>
      </c>
      <c r="D12" s="67"/>
      <c r="E12" s="68"/>
      <c r="F12" s="67"/>
      <c r="G12" s="69"/>
      <c r="H12" s="69"/>
      <c r="I12" s="69"/>
    </row>
    <row r="13" spans="1:9" ht="15.75">
      <c r="A13" s="42" t="s">
        <v>64</v>
      </c>
      <c r="B13" s="123" t="s">
        <v>45</v>
      </c>
      <c r="C13" s="67" t="s">
        <v>98</v>
      </c>
      <c r="D13" s="42" t="s">
        <v>71</v>
      </c>
      <c r="E13" s="66" t="s">
        <v>44</v>
      </c>
      <c r="F13" s="42" t="s">
        <v>44</v>
      </c>
      <c r="G13" s="60">
        <f>G14+G19+G28+G33+G37</f>
        <v>4327901</v>
      </c>
      <c r="H13" s="60">
        <f>H14+H19+H28+H33+H37</f>
        <v>3744675</v>
      </c>
      <c r="I13" s="60">
        <f>I14+I19+I28+I33+I37</f>
        <v>3617434</v>
      </c>
    </row>
    <row r="14" spans="1:9" ht="38.25">
      <c r="A14" s="42" t="s">
        <v>65</v>
      </c>
      <c r="B14" s="45" t="s">
        <v>37</v>
      </c>
      <c r="C14" s="67" t="s">
        <v>98</v>
      </c>
      <c r="D14" s="42" t="s">
        <v>72</v>
      </c>
      <c r="E14" s="66" t="s">
        <v>44</v>
      </c>
      <c r="F14" s="42" t="s">
        <v>44</v>
      </c>
      <c r="G14" s="60">
        <f aca="true" t="shared" si="0" ref="G14:I16">G15</f>
        <v>1020885</v>
      </c>
      <c r="H14" s="60">
        <f t="shared" si="0"/>
        <v>1020885</v>
      </c>
      <c r="I14" s="60">
        <f t="shared" si="0"/>
        <v>1020885</v>
      </c>
    </row>
    <row r="15" spans="1:9" ht="25.5">
      <c r="A15" s="42" t="s">
        <v>66</v>
      </c>
      <c r="B15" s="45" t="s">
        <v>171</v>
      </c>
      <c r="C15" s="67" t="s">
        <v>98</v>
      </c>
      <c r="D15" s="42" t="s">
        <v>72</v>
      </c>
      <c r="E15" s="42" t="s">
        <v>107</v>
      </c>
      <c r="F15" s="42" t="s">
        <v>44</v>
      </c>
      <c r="G15" s="60">
        <f t="shared" si="0"/>
        <v>1020885</v>
      </c>
      <c r="H15" s="60">
        <f t="shared" si="0"/>
        <v>1020885</v>
      </c>
      <c r="I15" s="60">
        <f t="shared" si="0"/>
        <v>1020885</v>
      </c>
    </row>
    <row r="16" spans="1:9" ht="63.75">
      <c r="A16" s="42" t="s">
        <v>67</v>
      </c>
      <c r="B16" s="45" t="s">
        <v>159</v>
      </c>
      <c r="C16" s="67" t="s">
        <v>98</v>
      </c>
      <c r="D16" s="42" t="s">
        <v>72</v>
      </c>
      <c r="E16" s="42" t="s">
        <v>99</v>
      </c>
      <c r="F16" s="42" t="s">
        <v>44</v>
      </c>
      <c r="G16" s="60">
        <f t="shared" si="0"/>
        <v>1020885</v>
      </c>
      <c r="H16" s="60">
        <f t="shared" si="0"/>
        <v>1020885</v>
      </c>
      <c r="I16" s="60">
        <f t="shared" si="0"/>
        <v>1020885</v>
      </c>
    </row>
    <row r="17" spans="1:9" ht="63.75">
      <c r="A17" s="42" t="s">
        <v>68</v>
      </c>
      <c r="B17" s="45" t="s">
        <v>46</v>
      </c>
      <c r="C17" s="67" t="s">
        <v>98</v>
      </c>
      <c r="D17" s="42" t="s">
        <v>72</v>
      </c>
      <c r="E17" s="42" t="s">
        <v>99</v>
      </c>
      <c r="F17" s="42" t="s">
        <v>47</v>
      </c>
      <c r="G17" s="60">
        <f>G18</f>
        <v>1020885</v>
      </c>
      <c r="H17" s="60">
        <f>H18</f>
        <v>1020885</v>
      </c>
      <c r="I17" s="60">
        <f>I18</f>
        <v>1020885</v>
      </c>
    </row>
    <row r="18" spans="1:9" ht="25.5">
      <c r="A18" s="42" t="s">
        <v>69</v>
      </c>
      <c r="B18" s="45" t="s">
        <v>48</v>
      </c>
      <c r="C18" s="67" t="s">
        <v>98</v>
      </c>
      <c r="D18" s="42" t="s">
        <v>72</v>
      </c>
      <c r="E18" s="42" t="s">
        <v>99</v>
      </c>
      <c r="F18" s="42" t="s">
        <v>49</v>
      </c>
      <c r="G18" s="60">
        <v>1020885</v>
      </c>
      <c r="H18" s="60">
        <v>1020885</v>
      </c>
      <c r="I18" s="60">
        <v>1020885</v>
      </c>
    </row>
    <row r="19" spans="1:9" ht="51">
      <c r="A19" s="42" t="s">
        <v>73</v>
      </c>
      <c r="B19" s="45" t="s">
        <v>38</v>
      </c>
      <c r="C19" s="67" t="s">
        <v>98</v>
      </c>
      <c r="D19" s="42" t="s">
        <v>57</v>
      </c>
      <c r="E19" s="42" t="s">
        <v>44</v>
      </c>
      <c r="F19" s="42" t="s">
        <v>44</v>
      </c>
      <c r="G19" s="60">
        <f aca="true" t="shared" si="1" ref="G19:I20">G20</f>
        <v>3209654</v>
      </c>
      <c r="H19" s="60">
        <f t="shared" si="1"/>
        <v>2627428</v>
      </c>
      <c r="I19" s="60">
        <f t="shared" si="1"/>
        <v>2500187</v>
      </c>
    </row>
    <row r="20" spans="1:9" ht="25.5">
      <c r="A20" s="42" t="s">
        <v>74</v>
      </c>
      <c r="B20" s="45" t="s">
        <v>171</v>
      </c>
      <c r="C20" s="67" t="s">
        <v>98</v>
      </c>
      <c r="D20" s="42" t="s">
        <v>57</v>
      </c>
      <c r="E20" s="42" t="s">
        <v>107</v>
      </c>
      <c r="F20" s="42" t="s">
        <v>44</v>
      </c>
      <c r="G20" s="60">
        <f t="shared" si="1"/>
        <v>3209654</v>
      </c>
      <c r="H20" s="60">
        <f t="shared" si="1"/>
        <v>2627428</v>
      </c>
      <c r="I20" s="60">
        <f t="shared" si="1"/>
        <v>2500187</v>
      </c>
    </row>
    <row r="21" spans="1:9" ht="63.75">
      <c r="A21" s="42" t="s">
        <v>75</v>
      </c>
      <c r="B21" s="45" t="s">
        <v>159</v>
      </c>
      <c r="C21" s="67" t="s">
        <v>98</v>
      </c>
      <c r="D21" s="42" t="s">
        <v>57</v>
      </c>
      <c r="E21" s="42" t="s">
        <v>99</v>
      </c>
      <c r="F21" s="42" t="s">
        <v>44</v>
      </c>
      <c r="G21" s="60">
        <f>G22+G24</f>
        <v>3209654</v>
      </c>
      <c r="H21" s="60">
        <f>H22+H24+H26</f>
        <v>2627428</v>
      </c>
      <c r="I21" s="60">
        <f>I22+I24+I26</f>
        <v>2500187</v>
      </c>
    </row>
    <row r="22" spans="1:9" ht="63.75">
      <c r="A22" s="42" t="s">
        <v>76</v>
      </c>
      <c r="B22" s="45" t="s">
        <v>46</v>
      </c>
      <c r="C22" s="67" t="s">
        <v>98</v>
      </c>
      <c r="D22" s="42" t="s">
        <v>57</v>
      </c>
      <c r="E22" s="42" t="s">
        <v>99</v>
      </c>
      <c r="F22" s="42" t="s">
        <v>47</v>
      </c>
      <c r="G22" s="60">
        <f>G23</f>
        <v>2925697</v>
      </c>
      <c r="H22" s="60">
        <f>H23</f>
        <v>2567428</v>
      </c>
      <c r="I22" s="60">
        <f>I23</f>
        <v>2460187</v>
      </c>
    </row>
    <row r="23" spans="1:9" ht="25.5">
      <c r="A23" s="42" t="s">
        <v>77</v>
      </c>
      <c r="B23" s="45" t="s">
        <v>48</v>
      </c>
      <c r="C23" s="67" t="s">
        <v>98</v>
      </c>
      <c r="D23" s="42" t="s">
        <v>57</v>
      </c>
      <c r="E23" s="42" t="s">
        <v>99</v>
      </c>
      <c r="F23" s="42" t="s">
        <v>49</v>
      </c>
      <c r="G23" s="60">
        <v>2925697</v>
      </c>
      <c r="H23" s="60">
        <v>2567428</v>
      </c>
      <c r="I23" s="60">
        <v>2460187</v>
      </c>
    </row>
    <row r="24" spans="1:9" ht="25.5">
      <c r="A24" s="42" t="s">
        <v>86</v>
      </c>
      <c r="B24" s="45" t="s">
        <v>161</v>
      </c>
      <c r="C24" s="67" t="s">
        <v>98</v>
      </c>
      <c r="D24" s="42" t="s">
        <v>57</v>
      </c>
      <c r="E24" s="42" t="s">
        <v>99</v>
      </c>
      <c r="F24" s="42" t="s">
        <v>50</v>
      </c>
      <c r="G24" s="60">
        <f>G25</f>
        <v>283957</v>
      </c>
      <c r="H24" s="60">
        <f>H25</f>
        <v>60000</v>
      </c>
      <c r="I24" s="60">
        <f>I25</f>
        <v>40000</v>
      </c>
    </row>
    <row r="25" spans="1:9" ht="38.25">
      <c r="A25" s="42" t="s">
        <v>108</v>
      </c>
      <c r="B25" s="45" t="s">
        <v>51</v>
      </c>
      <c r="C25" s="67" t="s">
        <v>98</v>
      </c>
      <c r="D25" s="42" t="s">
        <v>57</v>
      </c>
      <c r="E25" s="42" t="s">
        <v>99</v>
      </c>
      <c r="F25" s="42" t="s">
        <v>52</v>
      </c>
      <c r="G25" s="60">
        <v>283957</v>
      </c>
      <c r="H25" s="60">
        <v>60000</v>
      </c>
      <c r="I25" s="60">
        <v>40000</v>
      </c>
    </row>
    <row r="26" spans="1:9" ht="15.75" hidden="1">
      <c r="A26" s="42" t="s">
        <v>109</v>
      </c>
      <c r="B26" s="144" t="s">
        <v>208</v>
      </c>
      <c r="C26" s="67" t="s">
        <v>98</v>
      </c>
      <c r="D26" s="42" t="s">
        <v>57</v>
      </c>
      <c r="E26" s="42" t="s">
        <v>210</v>
      </c>
      <c r="F26" s="42" t="s">
        <v>7</v>
      </c>
      <c r="G26" s="60">
        <f>G27</f>
        <v>0</v>
      </c>
      <c r="H26" s="60">
        <f>H27</f>
        <v>0</v>
      </c>
      <c r="I26" s="60">
        <f>I27</f>
        <v>0</v>
      </c>
    </row>
    <row r="27" spans="1:9" ht="15.75" hidden="1">
      <c r="A27" s="42" t="s">
        <v>110</v>
      </c>
      <c r="B27" s="144" t="s">
        <v>209</v>
      </c>
      <c r="C27" s="67" t="s">
        <v>98</v>
      </c>
      <c r="D27" s="42" t="s">
        <v>57</v>
      </c>
      <c r="E27" s="42" t="s">
        <v>210</v>
      </c>
      <c r="F27" s="42" t="s">
        <v>15</v>
      </c>
      <c r="G27" s="60">
        <v>0</v>
      </c>
      <c r="H27" s="60">
        <v>0</v>
      </c>
      <c r="I27" s="60">
        <v>0</v>
      </c>
    </row>
    <row r="28" spans="1:9" ht="39">
      <c r="A28" s="42" t="s">
        <v>87</v>
      </c>
      <c r="B28" s="128" t="s">
        <v>5</v>
      </c>
      <c r="C28" s="67" t="s">
        <v>98</v>
      </c>
      <c r="D28" s="42" t="s">
        <v>78</v>
      </c>
      <c r="E28" s="42"/>
      <c r="F28" s="42"/>
      <c r="G28" s="60">
        <f>G29</f>
        <v>92962</v>
      </c>
      <c r="H28" s="60">
        <f aca="true" t="shared" si="2" ref="G28:I31">H29</f>
        <v>92962</v>
      </c>
      <c r="I28" s="60">
        <f t="shared" si="2"/>
        <v>92962</v>
      </c>
    </row>
    <row r="29" spans="1:9" ht="28.5" customHeight="1">
      <c r="A29" s="42" t="s">
        <v>111</v>
      </c>
      <c r="B29" s="45" t="s">
        <v>171</v>
      </c>
      <c r="C29" s="67" t="s">
        <v>98</v>
      </c>
      <c r="D29" s="42" t="s">
        <v>78</v>
      </c>
      <c r="E29" s="42" t="s">
        <v>107</v>
      </c>
      <c r="F29" s="42"/>
      <c r="G29" s="60">
        <f>G30</f>
        <v>92962</v>
      </c>
      <c r="H29" s="60">
        <f t="shared" si="2"/>
        <v>92962</v>
      </c>
      <c r="I29" s="60">
        <f t="shared" si="2"/>
        <v>92962</v>
      </c>
    </row>
    <row r="30" spans="1:9" ht="61.5" customHeight="1">
      <c r="A30" s="42" t="s">
        <v>88</v>
      </c>
      <c r="B30" s="45" t="s">
        <v>159</v>
      </c>
      <c r="C30" s="67" t="s">
        <v>98</v>
      </c>
      <c r="D30" s="42" t="s">
        <v>78</v>
      </c>
      <c r="E30" s="42" t="s">
        <v>99</v>
      </c>
      <c r="F30" s="42"/>
      <c r="G30" s="60">
        <f t="shared" si="2"/>
        <v>92962</v>
      </c>
      <c r="H30" s="60">
        <f t="shared" si="2"/>
        <v>92962</v>
      </c>
      <c r="I30" s="60">
        <f t="shared" si="2"/>
        <v>92962</v>
      </c>
    </row>
    <row r="31" spans="1:9" ht="15.75">
      <c r="A31" s="42" t="s">
        <v>112</v>
      </c>
      <c r="B31" s="45" t="s">
        <v>6</v>
      </c>
      <c r="C31" s="67" t="s">
        <v>98</v>
      </c>
      <c r="D31" s="42" t="s">
        <v>78</v>
      </c>
      <c r="E31" s="42" t="s">
        <v>99</v>
      </c>
      <c r="F31" s="42" t="s">
        <v>7</v>
      </c>
      <c r="G31" s="60">
        <f t="shared" si="2"/>
        <v>92962</v>
      </c>
      <c r="H31" s="60">
        <f t="shared" si="2"/>
        <v>92962</v>
      </c>
      <c r="I31" s="60">
        <f t="shared" si="2"/>
        <v>92962</v>
      </c>
    </row>
    <row r="32" spans="1:9" s="140" customFormat="1" ht="15.75">
      <c r="A32" s="42" t="s">
        <v>113</v>
      </c>
      <c r="B32" s="137" t="s">
        <v>16</v>
      </c>
      <c r="C32" s="138" t="s">
        <v>98</v>
      </c>
      <c r="D32" s="136" t="s">
        <v>78</v>
      </c>
      <c r="E32" s="136" t="s">
        <v>99</v>
      </c>
      <c r="F32" s="136" t="s">
        <v>15</v>
      </c>
      <c r="G32" s="139">
        <v>92962</v>
      </c>
      <c r="H32" s="139">
        <v>92962</v>
      </c>
      <c r="I32" s="139">
        <v>92962</v>
      </c>
    </row>
    <row r="33" spans="1:9" ht="15.75">
      <c r="A33" s="42" t="s">
        <v>114</v>
      </c>
      <c r="B33" s="45" t="s">
        <v>40</v>
      </c>
      <c r="C33" s="67" t="s">
        <v>98</v>
      </c>
      <c r="D33" s="42" t="s">
        <v>25</v>
      </c>
      <c r="E33" s="42"/>
      <c r="F33" s="42"/>
      <c r="G33" s="60">
        <v>1000</v>
      </c>
      <c r="H33" s="60"/>
      <c r="I33" s="60"/>
    </row>
    <row r="34" spans="1:10" ht="15.75">
      <c r="A34" s="42" t="s">
        <v>115</v>
      </c>
      <c r="B34" s="45" t="s">
        <v>218</v>
      </c>
      <c r="C34" s="67" t="s">
        <v>98</v>
      </c>
      <c r="D34" s="42" t="s">
        <v>25</v>
      </c>
      <c r="E34" s="42" t="s">
        <v>100</v>
      </c>
      <c r="F34" s="42"/>
      <c r="G34" s="60">
        <f aca="true" t="shared" si="3" ref="G34:I35">G35</f>
        <v>1000</v>
      </c>
      <c r="H34" s="60">
        <f t="shared" si="3"/>
        <v>0</v>
      </c>
      <c r="I34" s="60">
        <f t="shared" si="3"/>
        <v>0</v>
      </c>
      <c r="J34" s="153"/>
    </row>
    <row r="35" spans="1:9" ht="15.75">
      <c r="A35" s="42" t="s">
        <v>116</v>
      </c>
      <c r="B35" s="130" t="s">
        <v>53</v>
      </c>
      <c r="C35" s="67" t="s">
        <v>98</v>
      </c>
      <c r="D35" s="42" t="s">
        <v>25</v>
      </c>
      <c r="E35" s="42" t="s">
        <v>100</v>
      </c>
      <c r="F35" s="42" t="s">
        <v>54</v>
      </c>
      <c r="G35" s="60">
        <f t="shared" si="3"/>
        <v>1000</v>
      </c>
      <c r="H35" s="60">
        <f t="shared" si="3"/>
        <v>0</v>
      </c>
      <c r="I35" s="60">
        <f t="shared" si="3"/>
        <v>0</v>
      </c>
    </row>
    <row r="36" spans="1:9" s="140" customFormat="1" ht="15.75">
      <c r="A36" s="42" t="s">
        <v>117</v>
      </c>
      <c r="B36" s="141" t="s">
        <v>1</v>
      </c>
      <c r="C36" s="138" t="s">
        <v>98</v>
      </c>
      <c r="D36" s="136" t="s">
        <v>25</v>
      </c>
      <c r="E36" s="136" t="s">
        <v>100</v>
      </c>
      <c r="F36" s="136" t="s">
        <v>14</v>
      </c>
      <c r="G36" s="139">
        <v>1000</v>
      </c>
      <c r="H36" s="139"/>
      <c r="I36" s="139"/>
    </row>
    <row r="37" spans="1:9" ht="15.75">
      <c r="A37" s="42" t="s">
        <v>118</v>
      </c>
      <c r="B37" s="131" t="s">
        <v>22</v>
      </c>
      <c r="C37" s="67" t="s">
        <v>98</v>
      </c>
      <c r="D37" s="42" t="s">
        <v>26</v>
      </c>
      <c r="E37" s="42"/>
      <c r="F37" s="42"/>
      <c r="G37" s="60">
        <f>G41</f>
        <v>3400</v>
      </c>
      <c r="H37" s="60">
        <f>H41</f>
        <v>3400</v>
      </c>
      <c r="I37" s="60">
        <f>I41</f>
        <v>3400</v>
      </c>
    </row>
    <row r="38" spans="1:9" ht="38.25">
      <c r="A38" s="42" t="s">
        <v>89</v>
      </c>
      <c r="B38" s="131" t="s">
        <v>219</v>
      </c>
      <c r="C38" s="67" t="s">
        <v>98</v>
      </c>
      <c r="D38" s="42" t="s">
        <v>26</v>
      </c>
      <c r="E38" s="42" t="s">
        <v>156</v>
      </c>
      <c r="F38" s="42"/>
      <c r="G38" s="60">
        <f>G39</f>
        <v>3400</v>
      </c>
      <c r="H38" s="60">
        <f aca="true" t="shared" si="4" ref="H38:I40">H39</f>
        <v>3400</v>
      </c>
      <c r="I38" s="60">
        <f t="shared" si="4"/>
        <v>3400</v>
      </c>
    </row>
    <row r="39" spans="1:12" ht="25.5">
      <c r="A39" s="42" t="s">
        <v>90</v>
      </c>
      <c r="B39" s="45" t="s">
        <v>161</v>
      </c>
      <c r="C39" s="67" t="s">
        <v>98</v>
      </c>
      <c r="D39" s="42" t="s">
        <v>26</v>
      </c>
      <c r="E39" s="42" t="s">
        <v>156</v>
      </c>
      <c r="F39" s="42" t="s">
        <v>50</v>
      </c>
      <c r="G39" s="60">
        <f>G40</f>
        <v>3400</v>
      </c>
      <c r="H39" s="60">
        <f t="shared" si="4"/>
        <v>3400</v>
      </c>
      <c r="I39" s="60">
        <f t="shared" si="4"/>
        <v>3400</v>
      </c>
      <c r="J39" s="173"/>
      <c r="K39" s="174"/>
      <c r="L39" s="145"/>
    </row>
    <row r="40" spans="1:9" ht="38.25">
      <c r="A40" s="42" t="s">
        <v>119</v>
      </c>
      <c r="B40" s="45" t="s">
        <v>51</v>
      </c>
      <c r="C40" s="67" t="s">
        <v>98</v>
      </c>
      <c r="D40" s="42" t="s">
        <v>26</v>
      </c>
      <c r="E40" s="42" t="s">
        <v>156</v>
      </c>
      <c r="F40" s="42" t="s">
        <v>52</v>
      </c>
      <c r="G40" s="60">
        <f>G41</f>
        <v>3400</v>
      </c>
      <c r="H40" s="60">
        <f t="shared" si="4"/>
        <v>3400</v>
      </c>
      <c r="I40" s="60">
        <f t="shared" si="4"/>
        <v>3400</v>
      </c>
    </row>
    <row r="41" spans="1:9" s="140" customFormat="1" ht="63.75">
      <c r="A41" s="42" t="s">
        <v>120</v>
      </c>
      <c r="B41" s="141" t="s">
        <v>158</v>
      </c>
      <c r="C41" s="138" t="s">
        <v>98</v>
      </c>
      <c r="D41" s="136" t="s">
        <v>26</v>
      </c>
      <c r="E41" s="136" t="s">
        <v>156</v>
      </c>
      <c r="F41" s="136"/>
      <c r="G41" s="139">
        <f aca="true" t="shared" si="5" ref="G41:I42">G42</f>
        <v>3400</v>
      </c>
      <c r="H41" s="139">
        <f t="shared" si="5"/>
        <v>3400</v>
      </c>
      <c r="I41" s="139">
        <f t="shared" si="5"/>
        <v>3400</v>
      </c>
    </row>
    <row r="42" spans="1:9" ht="25.5">
      <c r="A42" s="42" t="s">
        <v>121</v>
      </c>
      <c r="B42" s="45" t="s">
        <v>161</v>
      </c>
      <c r="C42" s="67" t="s">
        <v>98</v>
      </c>
      <c r="D42" s="42" t="s">
        <v>26</v>
      </c>
      <c r="E42" s="42" t="s">
        <v>156</v>
      </c>
      <c r="F42" s="42" t="s">
        <v>50</v>
      </c>
      <c r="G42" s="60">
        <f t="shared" si="5"/>
        <v>3400</v>
      </c>
      <c r="H42" s="60">
        <f t="shared" si="5"/>
        <v>3400</v>
      </c>
      <c r="I42" s="60">
        <f t="shared" si="5"/>
        <v>3400</v>
      </c>
    </row>
    <row r="43" spans="1:9" ht="38.25">
      <c r="A43" s="42" t="s">
        <v>122</v>
      </c>
      <c r="B43" s="45" t="s">
        <v>51</v>
      </c>
      <c r="C43" s="67" t="s">
        <v>98</v>
      </c>
      <c r="D43" s="42" t="s">
        <v>26</v>
      </c>
      <c r="E43" s="42" t="s">
        <v>156</v>
      </c>
      <c r="F43" s="42" t="s">
        <v>52</v>
      </c>
      <c r="G43" s="60">
        <v>3400</v>
      </c>
      <c r="H43" s="60">
        <v>3400</v>
      </c>
      <c r="I43" s="60">
        <v>3400</v>
      </c>
    </row>
    <row r="44" spans="1:9" s="140" customFormat="1" ht="15.75">
      <c r="A44" s="136" t="s">
        <v>123</v>
      </c>
      <c r="B44" s="142" t="s">
        <v>168</v>
      </c>
      <c r="C44" s="138" t="s">
        <v>98</v>
      </c>
      <c r="D44" s="136" t="s">
        <v>30</v>
      </c>
      <c r="E44" s="136"/>
      <c r="F44" s="136"/>
      <c r="G44" s="139">
        <f aca="true" t="shared" si="6" ref="G44:I48">G45</f>
        <v>88730</v>
      </c>
      <c r="H44" s="139">
        <f t="shared" si="6"/>
        <v>93020</v>
      </c>
      <c r="I44" s="139">
        <f t="shared" si="6"/>
        <v>0</v>
      </c>
    </row>
    <row r="45" spans="1:9" s="140" customFormat="1" ht="15.75">
      <c r="A45" s="136" t="s">
        <v>124</v>
      </c>
      <c r="B45" s="137" t="s">
        <v>8</v>
      </c>
      <c r="C45" s="138" t="s">
        <v>98</v>
      </c>
      <c r="D45" s="136" t="s">
        <v>31</v>
      </c>
      <c r="E45" s="136"/>
      <c r="F45" s="136"/>
      <c r="G45" s="139">
        <f t="shared" si="6"/>
        <v>88730</v>
      </c>
      <c r="H45" s="139">
        <f t="shared" si="6"/>
        <v>93020</v>
      </c>
      <c r="I45" s="139">
        <f t="shared" si="6"/>
        <v>0</v>
      </c>
    </row>
    <row r="46" spans="1:9" s="140" customFormat="1" ht="25.5">
      <c r="A46" s="136" t="s">
        <v>125</v>
      </c>
      <c r="B46" s="137" t="s">
        <v>171</v>
      </c>
      <c r="C46" s="138" t="s">
        <v>98</v>
      </c>
      <c r="D46" s="136" t="s">
        <v>31</v>
      </c>
      <c r="E46" s="136" t="s">
        <v>107</v>
      </c>
      <c r="F46" s="136"/>
      <c r="G46" s="139">
        <f t="shared" si="6"/>
        <v>88730</v>
      </c>
      <c r="H46" s="139">
        <f t="shared" si="6"/>
        <v>93020</v>
      </c>
      <c r="I46" s="139">
        <f t="shared" si="6"/>
        <v>0</v>
      </c>
    </row>
    <row r="47" spans="1:9" s="140" customFormat="1" ht="63.75">
      <c r="A47" s="136" t="s">
        <v>126</v>
      </c>
      <c r="B47" s="137" t="s">
        <v>9</v>
      </c>
      <c r="C47" s="138" t="s">
        <v>98</v>
      </c>
      <c r="D47" s="136" t="s">
        <v>31</v>
      </c>
      <c r="E47" s="136" t="s">
        <v>155</v>
      </c>
      <c r="F47" s="136"/>
      <c r="G47" s="139">
        <f>G48+G50</f>
        <v>88730</v>
      </c>
      <c r="H47" s="139">
        <f>H48+H50</f>
        <v>93020</v>
      </c>
      <c r="I47" s="139">
        <f>I48+I50</f>
        <v>0</v>
      </c>
    </row>
    <row r="48" spans="1:9" s="140" customFormat="1" ht="63.75">
      <c r="A48" s="136" t="s">
        <v>127</v>
      </c>
      <c r="B48" s="137" t="s">
        <v>46</v>
      </c>
      <c r="C48" s="138" t="s">
        <v>98</v>
      </c>
      <c r="D48" s="136" t="s">
        <v>31</v>
      </c>
      <c r="E48" s="136" t="s">
        <v>155</v>
      </c>
      <c r="F48" s="136" t="s">
        <v>47</v>
      </c>
      <c r="G48" s="139">
        <f>G49</f>
        <v>78741</v>
      </c>
      <c r="H48" s="139">
        <f>H49</f>
        <v>78741</v>
      </c>
      <c r="I48" s="139">
        <f t="shared" si="6"/>
        <v>0</v>
      </c>
    </row>
    <row r="49" spans="1:9" s="140" customFormat="1" ht="25.5">
      <c r="A49" s="136" t="s">
        <v>128</v>
      </c>
      <c r="B49" s="137" t="s">
        <v>48</v>
      </c>
      <c r="C49" s="138" t="s">
        <v>98</v>
      </c>
      <c r="D49" s="136" t="s">
        <v>31</v>
      </c>
      <c r="E49" s="136" t="s">
        <v>155</v>
      </c>
      <c r="F49" s="136" t="s">
        <v>49</v>
      </c>
      <c r="G49" s="139">
        <v>78741</v>
      </c>
      <c r="H49" s="139">
        <v>78741</v>
      </c>
      <c r="I49" s="139">
        <v>0</v>
      </c>
    </row>
    <row r="50" spans="1:9" s="140" customFormat="1" ht="25.5">
      <c r="A50" s="136" t="s">
        <v>129</v>
      </c>
      <c r="B50" s="137" t="s">
        <v>161</v>
      </c>
      <c r="C50" s="138" t="s">
        <v>98</v>
      </c>
      <c r="D50" s="136" t="s">
        <v>31</v>
      </c>
      <c r="E50" s="136" t="s">
        <v>155</v>
      </c>
      <c r="F50" s="136" t="s">
        <v>50</v>
      </c>
      <c r="G50" s="139">
        <f>G51</f>
        <v>9989</v>
      </c>
      <c r="H50" s="139">
        <f>H51</f>
        <v>14279</v>
      </c>
      <c r="I50" s="139">
        <f>I51</f>
        <v>0</v>
      </c>
    </row>
    <row r="51" spans="1:9" s="140" customFormat="1" ht="38.25">
      <c r="A51" s="136" t="s">
        <v>91</v>
      </c>
      <c r="B51" s="137" t="s">
        <v>51</v>
      </c>
      <c r="C51" s="138" t="s">
        <v>98</v>
      </c>
      <c r="D51" s="136" t="s">
        <v>31</v>
      </c>
      <c r="E51" s="136" t="s">
        <v>155</v>
      </c>
      <c r="F51" s="136" t="s">
        <v>52</v>
      </c>
      <c r="G51" s="139">
        <v>9989</v>
      </c>
      <c r="H51" s="139">
        <v>14279</v>
      </c>
      <c r="I51" s="139">
        <v>0</v>
      </c>
    </row>
    <row r="52" spans="1:9" s="140" customFormat="1" ht="33" customHeight="1">
      <c r="A52" s="42" t="s">
        <v>130</v>
      </c>
      <c r="B52" s="142" t="s">
        <v>18</v>
      </c>
      <c r="C52" s="138" t="s">
        <v>98</v>
      </c>
      <c r="D52" s="136" t="s">
        <v>32</v>
      </c>
      <c r="E52" s="143"/>
      <c r="F52" s="136"/>
      <c r="G52" s="139">
        <f aca="true" t="shared" si="7" ref="G52:I56">G53</f>
        <v>3000</v>
      </c>
      <c r="H52" s="139">
        <f t="shared" si="7"/>
        <v>0</v>
      </c>
      <c r="I52" s="139">
        <f t="shared" si="7"/>
        <v>0</v>
      </c>
    </row>
    <row r="53" spans="1:9" ht="15.75">
      <c r="A53" s="42" t="s">
        <v>92</v>
      </c>
      <c r="B53" s="45" t="s">
        <v>186</v>
      </c>
      <c r="C53" s="67" t="s">
        <v>98</v>
      </c>
      <c r="D53" s="42" t="s">
        <v>185</v>
      </c>
      <c r="E53" s="66"/>
      <c r="F53" s="42"/>
      <c r="G53" s="60">
        <f t="shared" si="7"/>
        <v>3000</v>
      </c>
      <c r="H53" s="60">
        <f t="shared" si="7"/>
        <v>0</v>
      </c>
      <c r="I53" s="60">
        <f t="shared" si="7"/>
        <v>0</v>
      </c>
    </row>
    <row r="54" spans="1:9" ht="38.25">
      <c r="A54" s="42" t="s">
        <v>93</v>
      </c>
      <c r="B54" s="122" t="s">
        <v>194</v>
      </c>
      <c r="C54" s="67" t="s">
        <v>98</v>
      </c>
      <c r="D54" s="42" t="s">
        <v>185</v>
      </c>
      <c r="E54" s="42" t="s">
        <v>102</v>
      </c>
      <c r="F54" s="42"/>
      <c r="G54" s="60">
        <f t="shared" si="7"/>
        <v>3000</v>
      </c>
      <c r="H54" s="60">
        <f t="shared" si="7"/>
        <v>0</v>
      </c>
      <c r="I54" s="60">
        <f t="shared" si="7"/>
        <v>0</v>
      </c>
    </row>
    <row r="55" spans="1:9" ht="40.5">
      <c r="A55" s="42" t="s">
        <v>131</v>
      </c>
      <c r="B55" s="125" t="s">
        <v>187</v>
      </c>
      <c r="C55" s="67" t="s">
        <v>98</v>
      </c>
      <c r="D55" s="42" t="s">
        <v>185</v>
      </c>
      <c r="E55" s="42" t="s">
        <v>106</v>
      </c>
      <c r="F55" s="42"/>
      <c r="G55" s="60">
        <f>G56+G59</f>
        <v>3000</v>
      </c>
      <c r="H55" s="60">
        <f>H59</f>
        <v>0</v>
      </c>
      <c r="I55" s="60">
        <f>I59</f>
        <v>0</v>
      </c>
    </row>
    <row r="56" spans="1:9" s="140" customFormat="1" ht="25.5">
      <c r="A56" s="42" t="s">
        <v>132</v>
      </c>
      <c r="B56" s="137" t="s">
        <v>251</v>
      </c>
      <c r="C56" s="138" t="s">
        <v>98</v>
      </c>
      <c r="D56" s="136" t="s">
        <v>185</v>
      </c>
      <c r="E56" s="136" t="s">
        <v>101</v>
      </c>
      <c r="F56" s="136"/>
      <c r="G56" s="139">
        <f>G57</f>
        <v>3000</v>
      </c>
      <c r="H56" s="139">
        <f t="shared" si="7"/>
        <v>0</v>
      </c>
      <c r="I56" s="139">
        <f t="shared" si="7"/>
        <v>0</v>
      </c>
    </row>
    <row r="57" spans="1:9" ht="25.5">
      <c r="A57" s="42" t="s">
        <v>133</v>
      </c>
      <c r="B57" s="45" t="s">
        <v>161</v>
      </c>
      <c r="C57" s="67" t="s">
        <v>98</v>
      </c>
      <c r="D57" s="42" t="s">
        <v>185</v>
      </c>
      <c r="E57" s="42" t="s">
        <v>101</v>
      </c>
      <c r="F57" s="42" t="s">
        <v>50</v>
      </c>
      <c r="G57" s="60">
        <f>G58</f>
        <v>3000</v>
      </c>
      <c r="H57" s="60">
        <f>H58</f>
        <v>0</v>
      </c>
      <c r="I57" s="60">
        <f>I58</f>
        <v>0</v>
      </c>
    </row>
    <row r="58" spans="1:9" ht="38.25">
      <c r="A58" s="42" t="s">
        <v>94</v>
      </c>
      <c r="B58" s="45" t="s">
        <v>51</v>
      </c>
      <c r="C58" s="67" t="s">
        <v>98</v>
      </c>
      <c r="D58" s="42" t="s">
        <v>185</v>
      </c>
      <c r="E58" s="42" t="s">
        <v>101</v>
      </c>
      <c r="F58" s="42" t="s">
        <v>52</v>
      </c>
      <c r="G58" s="60">
        <v>3000</v>
      </c>
      <c r="H58" s="60"/>
      <c r="I58" s="60"/>
    </row>
    <row r="59" spans="1:16" s="140" customFormat="1" ht="25.5" hidden="1">
      <c r="A59" s="42" t="s">
        <v>134</v>
      </c>
      <c r="B59" s="147" t="s">
        <v>220</v>
      </c>
      <c r="C59" s="138" t="s">
        <v>98</v>
      </c>
      <c r="D59" s="136" t="s">
        <v>185</v>
      </c>
      <c r="E59" s="136" t="s">
        <v>198</v>
      </c>
      <c r="F59" s="136"/>
      <c r="G59" s="139">
        <f aca="true" t="shared" si="8" ref="G59:I60">G60</f>
        <v>0</v>
      </c>
      <c r="H59" s="139">
        <f t="shared" si="8"/>
        <v>0</v>
      </c>
      <c r="I59" s="139">
        <f t="shared" si="8"/>
        <v>0</v>
      </c>
      <c r="J59" s="148" t="s">
        <v>214</v>
      </c>
      <c r="K59" s="148"/>
      <c r="L59" s="148"/>
      <c r="M59" s="148"/>
      <c r="N59" s="148"/>
      <c r="O59" s="148"/>
      <c r="P59" s="148"/>
    </row>
    <row r="60" spans="1:9" ht="25.5" hidden="1">
      <c r="A60" s="42" t="s">
        <v>135</v>
      </c>
      <c r="B60" s="45" t="s">
        <v>161</v>
      </c>
      <c r="C60" s="67" t="s">
        <v>98</v>
      </c>
      <c r="D60" s="42" t="s">
        <v>185</v>
      </c>
      <c r="E60" s="42" t="s">
        <v>198</v>
      </c>
      <c r="F60" s="42" t="s">
        <v>50</v>
      </c>
      <c r="G60" s="60">
        <f t="shared" si="8"/>
        <v>0</v>
      </c>
      <c r="H60" s="60">
        <f t="shared" si="8"/>
        <v>0</v>
      </c>
      <c r="I60" s="60">
        <f t="shared" si="8"/>
        <v>0</v>
      </c>
    </row>
    <row r="61" spans="1:9" ht="38.25" hidden="1">
      <c r="A61" s="42" t="s">
        <v>136</v>
      </c>
      <c r="B61" s="45" t="s">
        <v>51</v>
      </c>
      <c r="C61" s="67" t="s">
        <v>98</v>
      </c>
      <c r="D61" s="42" t="s">
        <v>185</v>
      </c>
      <c r="E61" s="42" t="s">
        <v>198</v>
      </c>
      <c r="F61" s="42" t="s">
        <v>52</v>
      </c>
      <c r="G61" s="60">
        <v>0</v>
      </c>
      <c r="H61" s="60"/>
      <c r="I61" s="60"/>
    </row>
    <row r="62" spans="1:9" s="140" customFormat="1" ht="15.75">
      <c r="A62" s="42" t="s">
        <v>137</v>
      </c>
      <c r="B62" s="142" t="s">
        <v>169</v>
      </c>
      <c r="C62" s="138" t="s">
        <v>98</v>
      </c>
      <c r="D62" s="136" t="s">
        <v>59</v>
      </c>
      <c r="E62" s="136"/>
      <c r="F62" s="136"/>
      <c r="G62" s="139">
        <f aca="true" t="shared" si="9" ref="G62:I64">G63</f>
        <v>259200</v>
      </c>
      <c r="H62" s="139">
        <f>H63</f>
        <v>267700</v>
      </c>
      <c r="I62" s="139">
        <f t="shared" si="9"/>
        <v>277100</v>
      </c>
    </row>
    <row r="63" spans="1:9" ht="15.75">
      <c r="A63" s="42" t="s">
        <v>138</v>
      </c>
      <c r="B63" s="45" t="s">
        <v>13</v>
      </c>
      <c r="C63" s="67" t="s">
        <v>98</v>
      </c>
      <c r="D63" s="42" t="s">
        <v>10</v>
      </c>
      <c r="E63" s="42"/>
      <c r="F63" s="42"/>
      <c r="G63" s="60">
        <f t="shared" si="9"/>
        <v>259200</v>
      </c>
      <c r="H63" s="60">
        <f>H64</f>
        <v>267700</v>
      </c>
      <c r="I63" s="60">
        <f>I64+I70</f>
        <v>277100</v>
      </c>
    </row>
    <row r="64" spans="1:9" ht="38.25">
      <c r="A64" s="42" t="s">
        <v>139</v>
      </c>
      <c r="B64" s="122" t="s">
        <v>192</v>
      </c>
      <c r="C64" s="67" t="s">
        <v>98</v>
      </c>
      <c r="D64" s="42" t="s">
        <v>10</v>
      </c>
      <c r="E64" s="42" t="s">
        <v>102</v>
      </c>
      <c r="F64" s="42"/>
      <c r="G64" s="60">
        <f t="shared" si="9"/>
        <v>259200</v>
      </c>
      <c r="H64" s="60">
        <f t="shared" si="9"/>
        <v>267700</v>
      </c>
      <c r="I64" s="60">
        <f t="shared" si="9"/>
        <v>277100</v>
      </c>
    </row>
    <row r="65" spans="1:9" ht="40.5">
      <c r="A65" s="42" t="s">
        <v>140</v>
      </c>
      <c r="B65" s="124" t="s">
        <v>166</v>
      </c>
      <c r="C65" s="67" t="s">
        <v>98</v>
      </c>
      <c r="D65" s="42" t="s">
        <v>10</v>
      </c>
      <c r="E65" s="42" t="s">
        <v>104</v>
      </c>
      <c r="F65" s="42"/>
      <c r="G65" s="60">
        <f>G66+G73</f>
        <v>259200</v>
      </c>
      <c r="H65" s="60">
        <f>H66+H73</f>
        <v>267700</v>
      </c>
      <c r="I65" s="60">
        <f>I66+I73</f>
        <v>277100</v>
      </c>
    </row>
    <row r="66" spans="1:9" ht="30.75" customHeight="1">
      <c r="A66" s="42" t="s">
        <v>141</v>
      </c>
      <c r="B66" s="127" t="s">
        <v>153</v>
      </c>
      <c r="C66" s="67" t="s">
        <v>98</v>
      </c>
      <c r="D66" s="42" t="s">
        <v>10</v>
      </c>
      <c r="E66" s="42" t="s">
        <v>162</v>
      </c>
      <c r="F66" s="42"/>
      <c r="G66" s="60">
        <f aca="true" t="shared" si="10" ref="G66:I67">G67</f>
        <v>149300</v>
      </c>
      <c r="H66" s="60">
        <f t="shared" si="10"/>
        <v>157800</v>
      </c>
      <c r="I66" s="60">
        <f t="shared" si="10"/>
        <v>167200</v>
      </c>
    </row>
    <row r="67" spans="1:9" ht="25.5">
      <c r="A67" s="42" t="s">
        <v>142</v>
      </c>
      <c r="B67" s="45" t="s">
        <v>161</v>
      </c>
      <c r="C67" s="67" t="s">
        <v>98</v>
      </c>
      <c r="D67" s="42" t="s">
        <v>10</v>
      </c>
      <c r="E67" s="42" t="s">
        <v>162</v>
      </c>
      <c r="F67" s="42" t="s">
        <v>50</v>
      </c>
      <c r="G67" s="60">
        <f t="shared" si="10"/>
        <v>149300</v>
      </c>
      <c r="H67" s="60">
        <f t="shared" si="10"/>
        <v>157800</v>
      </c>
      <c r="I67" s="60">
        <f t="shared" si="10"/>
        <v>167200</v>
      </c>
    </row>
    <row r="68" spans="1:9" ht="38.25">
      <c r="A68" s="42" t="s">
        <v>143</v>
      </c>
      <c r="B68" s="45" t="s">
        <v>51</v>
      </c>
      <c r="C68" s="67" t="s">
        <v>98</v>
      </c>
      <c r="D68" s="42" t="s">
        <v>10</v>
      </c>
      <c r="E68" s="42" t="s">
        <v>162</v>
      </c>
      <c r="F68" s="42" t="s">
        <v>52</v>
      </c>
      <c r="G68" s="60">
        <v>149300</v>
      </c>
      <c r="H68" s="60">
        <v>157800</v>
      </c>
      <c r="I68" s="60">
        <v>167200</v>
      </c>
    </row>
    <row r="69" spans="1:9" ht="15.75" hidden="1">
      <c r="A69" s="42" t="s">
        <v>144</v>
      </c>
      <c r="B69" s="45" t="s">
        <v>206</v>
      </c>
      <c r="C69" s="67" t="s">
        <v>98</v>
      </c>
      <c r="D69" s="42" t="s">
        <v>10</v>
      </c>
      <c r="E69" s="42" t="s">
        <v>197</v>
      </c>
      <c r="F69" s="42" t="s">
        <v>52</v>
      </c>
      <c r="G69" s="60"/>
      <c r="H69" s="60"/>
      <c r="I69" s="60"/>
    </row>
    <row r="70" spans="1:9" ht="38.25" hidden="1">
      <c r="A70" s="42" t="s">
        <v>145</v>
      </c>
      <c r="B70" s="45" t="s">
        <v>188</v>
      </c>
      <c r="C70" s="67" t="s">
        <v>189</v>
      </c>
      <c r="D70" s="42" t="s">
        <v>10</v>
      </c>
      <c r="E70" s="42" t="s">
        <v>190</v>
      </c>
      <c r="F70" s="42" t="s">
        <v>52</v>
      </c>
      <c r="G70" s="60"/>
      <c r="H70" s="60"/>
      <c r="I70" s="60"/>
    </row>
    <row r="71" spans="1:9" ht="25.5" hidden="1">
      <c r="A71" s="42" t="s">
        <v>146</v>
      </c>
      <c r="B71" s="45" t="s">
        <v>161</v>
      </c>
      <c r="C71" s="67" t="s">
        <v>98</v>
      </c>
      <c r="D71" s="42" t="s">
        <v>207</v>
      </c>
      <c r="E71" s="42"/>
      <c r="F71" s="42"/>
      <c r="G71" s="60"/>
      <c r="H71" s="60"/>
      <c r="I71" s="60"/>
    </row>
    <row r="72" spans="1:9" ht="38.25" hidden="1">
      <c r="A72" s="42" t="s">
        <v>147</v>
      </c>
      <c r="B72" s="45" t="s">
        <v>51</v>
      </c>
      <c r="C72" s="67" t="s">
        <v>98</v>
      </c>
      <c r="D72" s="42" t="s">
        <v>10</v>
      </c>
      <c r="E72" s="42"/>
      <c r="F72" s="42"/>
      <c r="G72" s="60"/>
      <c r="H72" s="60"/>
      <c r="I72" s="60"/>
    </row>
    <row r="73" spans="1:9" ht="15.75" customHeight="1">
      <c r="A73" s="42" t="s">
        <v>148</v>
      </c>
      <c r="B73" s="45" t="s">
        <v>221</v>
      </c>
      <c r="C73" s="67" t="s">
        <v>98</v>
      </c>
      <c r="D73" s="42" t="s">
        <v>10</v>
      </c>
      <c r="E73" s="42" t="s">
        <v>197</v>
      </c>
      <c r="F73" s="42"/>
      <c r="G73" s="60">
        <f aca="true" t="shared" si="11" ref="G73:I74">G74</f>
        <v>109900</v>
      </c>
      <c r="H73" s="60">
        <f t="shared" si="11"/>
        <v>109900</v>
      </c>
      <c r="I73" s="60">
        <f t="shared" si="11"/>
        <v>109900</v>
      </c>
    </row>
    <row r="74" spans="1:9" ht="25.5">
      <c r="A74" s="42" t="s">
        <v>149</v>
      </c>
      <c r="B74" s="45" t="s">
        <v>161</v>
      </c>
      <c r="C74" s="67" t="s">
        <v>98</v>
      </c>
      <c r="D74" s="42" t="s">
        <v>10</v>
      </c>
      <c r="E74" s="42" t="s">
        <v>197</v>
      </c>
      <c r="F74" s="42" t="s">
        <v>50</v>
      </c>
      <c r="G74" s="60">
        <f t="shared" si="11"/>
        <v>109900</v>
      </c>
      <c r="H74" s="60">
        <f t="shared" si="11"/>
        <v>109900</v>
      </c>
      <c r="I74" s="60">
        <f t="shared" si="11"/>
        <v>109900</v>
      </c>
    </row>
    <row r="75" spans="1:9" ht="38.25">
      <c r="A75" s="42" t="s">
        <v>150</v>
      </c>
      <c r="B75" s="45" t="s">
        <v>51</v>
      </c>
      <c r="C75" s="67" t="s">
        <v>98</v>
      </c>
      <c r="D75" s="42" t="s">
        <v>10</v>
      </c>
      <c r="E75" s="42" t="s">
        <v>197</v>
      </c>
      <c r="F75" s="42" t="s">
        <v>52</v>
      </c>
      <c r="G75" s="60">
        <v>109900</v>
      </c>
      <c r="H75" s="60">
        <v>109900</v>
      </c>
      <c r="I75" s="60">
        <v>109900</v>
      </c>
    </row>
    <row r="76" spans="1:9" ht="15.75" hidden="1">
      <c r="A76" s="42" t="s">
        <v>151</v>
      </c>
      <c r="B76" s="45"/>
      <c r="C76" s="67"/>
      <c r="D76" s="42"/>
      <c r="E76" s="42"/>
      <c r="F76" s="42"/>
      <c r="G76" s="60"/>
      <c r="H76" s="60"/>
      <c r="I76" s="60"/>
    </row>
    <row r="77" spans="1:9" s="140" customFormat="1" ht="15.75">
      <c r="A77" s="42" t="s">
        <v>177</v>
      </c>
      <c r="B77" s="142" t="s">
        <v>170</v>
      </c>
      <c r="C77" s="138" t="s">
        <v>98</v>
      </c>
      <c r="D77" s="136" t="s">
        <v>80</v>
      </c>
      <c r="E77" s="143"/>
      <c r="F77" s="136"/>
      <c r="G77" s="139">
        <f>G78</f>
        <v>275067</v>
      </c>
      <c r="H77" s="139">
        <f>H78</f>
        <v>89150</v>
      </c>
      <c r="I77" s="139">
        <f>I78</f>
        <v>56931</v>
      </c>
    </row>
    <row r="78" spans="1:9" ht="15.75">
      <c r="A78" s="42" t="s">
        <v>178</v>
      </c>
      <c r="B78" s="45" t="s">
        <v>12</v>
      </c>
      <c r="C78" s="67" t="s">
        <v>98</v>
      </c>
      <c r="D78" s="42" t="s">
        <v>11</v>
      </c>
      <c r="E78" s="42"/>
      <c r="F78" s="42"/>
      <c r="G78" s="60">
        <f aca="true" t="shared" si="12" ref="G78:I80">G79</f>
        <v>275067</v>
      </c>
      <c r="H78" s="60">
        <f t="shared" si="12"/>
        <v>89150</v>
      </c>
      <c r="I78" s="60">
        <f t="shared" si="12"/>
        <v>56931</v>
      </c>
    </row>
    <row r="79" spans="1:9" ht="38.25">
      <c r="A79" s="42" t="s">
        <v>179</v>
      </c>
      <c r="B79" s="122" t="s">
        <v>191</v>
      </c>
      <c r="C79" s="67" t="s">
        <v>98</v>
      </c>
      <c r="D79" s="42" t="s">
        <v>11</v>
      </c>
      <c r="E79" s="42" t="s">
        <v>102</v>
      </c>
      <c r="F79" s="42"/>
      <c r="G79" s="60">
        <f t="shared" si="12"/>
        <v>275067</v>
      </c>
      <c r="H79" s="60">
        <f t="shared" si="12"/>
        <v>89150</v>
      </c>
      <c r="I79" s="60">
        <f t="shared" si="12"/>
        <v>56931</v>
      </c>
    </row>
    <row r="80" spans="1:9" ht="40.5">
      <c r="A80" s="42" t="s">
        <v>180</v>
      </c>
      <c r="B80" s="126" t="s">
        <v>167</v>
      </c>
      <c r="C80" s="67" t="s">
        <v>98</v>
      </c>
      <c r="D80" s="42" t="s">
        <v>11</v>
      </c>
      <c r="E80" s="42" t="s">
        <v>103</v>
      </c>
      <c r="F80" s="42"/>
      <c r="G80" s="60">
        <f>G81</f>
        <v>275067</v>
      </c>
      <c r="H80" s="60">
        <f t="shared" si="12"/>
        <v>89150</v>
      </c>
      <c r="I80" s="60">
        <f t="shared" si="12"/>
        <v>56931</v>
      </c>
    </row>
    <row r="81" spans="1:12" ht="42" customHeight="1">
      <c r="A81" s="42" t="s">
        <v>181</v>
      </c>
      <c r="B81" s="45" t="s">
        <v>3</v>
      </c>
      <c r="C81" s="67" t="s">
        <v>98</v>
      </c>
      <c r="D81" s="42" t="s">
        <v>11</v>
      </c>
      <c r="E81" s="42" t="s">
        <v>163</v>
      </c>
      <c r="F81" s="42"/>
      <c r="G81" s="60">
        <f>G82+G85+G88</f>
        <v>275067</v>
      </c>
      <c r="H81" s="60">
        <f>H82+H85+H88</f>
        <v>89150</v>
      </c>
      <c r="I81" s="60">
        <f>I82+I85+I88</f>
        <v>56931</v>
      </c>
      <c r="J81" s="167"/>
      <c r="K81" s="168"/>
      <c r="L81" s="168"/>
    </row>
    <row r="82" spans="1:9" ht="15.75">
      <c r="A82" s="42" t="s">
        <v>200</v>
      </c>
      <c r="B82" s="123" t="s">
        <v>222</v>
      </c>
      <c r="C82" s="155" t="s">
        <v>98</v>
      </c>
      <c r="D82" s="155" t="s">
        <v>11</v>
      </c>
      <c r="E82" s="155" t="s">
        <v>223</v>
      </c>
      <c r="F82" s="155"/>
      <c r="G82" s="156">
        <f aca="true" t="shared" si="13" ref="G82:I83">G83</f>
        <v>130000</v>
      </c>
      <c r="H82" s="156">
        <f t="shared" si="13"/>
        <v>89150</v>
      </c>
      <c r="I82" s="156">
        <f t="shared" si="13"/>
        <v>56931</v>
      </c>
    </row>
    <row r="83" spans="1:9" ht="25.5">
      <c r="A83" s="42" t="s">
        <v>201</v>
      </c>
      <c r="B83" s="45" t="s">
        <v>225</v>
      </c>
      <c r="C83" s="42" t="s">
        <v>98</v>
      </c>
      <c r="D83" s="42" t="s">
        <v>11</v>
      </c>
      <c r="E83" s="42" t="s">
        <v>223</v>
      </c>
      <c r="F83" s="42" t="s">
        <v>50</v>
      </c>
      <c r="G83" s="60">
        <f t="shared" si="13"/>
        <v>130000</v>
      </c>
      <c r="H83" s="60">
        <f t="shared" si="13"/>
        <v>89150</v>
      </c>
      <c r="I83" s="60">
        <f t="shared" si="13"/>
        <v>56931</v>
      </c>
    </row>
    <row r="84" spans="1:9" ht="38.25">
      <c r="A84" s="42" t="s">
        <v>202</v>
      </c>
      <c r="B84" s="45" t="s">
        <v>51</v>
      </c>
      <c r="C84" s="42" t="s">
        <v>98</v>
      </c>
      <c r="D84" s="42" t="s">
        <v>11</v>
      </c>
      <c r="E84" s="42" t="s">
        <v>223</v>
      </c>
      <c r="F84" s="42" t="s">
        <v>52</v>
      </c>
      <c r="G84" s="60">
        <v>130000</v>
      </c>
      <c r="H84" s="60">
        <v>89150</v>
      </c>
      <c r="I84" s="60">
        <v>56931</v>
      </c>
    </row>
    <row r="85" spans="1:9" ht="27" customHeight="1">
      <c r="A85" s="42" t="s">
        <v>224</v>
      </c>
      <c r="B85" s="123" t="s">
        <v>228</v>
      </c>
      <c r="C85" s="155" t="s">
        <v>98</v>
      </c>
      <c r="D85" s="155" t="s">
        <v>11</v>
      </c>
      <c r="E85" s="155" t="s">
        <v>229</v>
      </c>
      <c r="F85" s="155"/>
      <c r="G85" s="156">
        <f aca="true" t="shared" si="14" ref="G85:I86">G86</f>
        <v>17000</v>
      </c>
      <c r="H85" s="156">
        <f t="shared" si="14"/>
        <v>0</v>
      </c>
      <c r="I85" s="156">
        <f t="shared" si="14"/>
        <v>0</v>
      </c>
    </row>
    <row r="86" spans="1:9" ht="25.5">
      <c r="A86" s="42" t="s">
        <v>226</v>
      </c>
      <c r="B86" s="45" t="s">
        <v>225</v>
      </c>
      <c r="C86" s="42" t="s">
        <v>98</v>
      </c>
      <c r="D86" s="42" t="s">
        <v>11</v>
      </c>
      <c r="E86" s="42" t="s">
        <v>229</v>
      </c>
      <c r="F86" s="42" t="s">
        <v>50</v>
      </c>
      <c r="G86" s="60">
        <f t="shared" si="14"/>
        <v>17000</v>
      </c>
      <c r="H86" s="60">
        <f t="shared" si="14"/>
        <v>0</v>
      </c>
      <c r="I86" s="60">
        <f t="shared" si="14"/>
        <v>0</v>
      </c>
    </row>
    <row r="87" spans="1:9" ht="38.25">
      <c r="A87" s="42" t="s">
        <v>227</v>
      </c>
      <c r="B87" s="45" t="s">
        <v>51</v>
      </c>
      <c r="C87" s="42" t="s">
        <v>98</v>
      </c>
      <c r="D87" s="42" t="s">
        <v>11</v>
      </c>
      <c r="E87" s="42" t="s">
        <v>229</v>
      </c>
      <c r="F87" s="42" t="s">
        <v>52</v>
      </c>
      <c r="G87" s="60">
        <v>17000</v>
      </c>
      <c r="H87" s="60">
        <v>0</v>
      </c>
      <c r="I87" s="60">
        <v>0</v>
      </c>
    </row>
    <row r="88" spans="1:9" ht="42" customHeight="1">
      <c r="A88" s="42" t="s">
        <v>230</v>
      </c>
      <c r="B88" s="123" t="s">
        <v>233</v>
      </c>
      <c r="C88" s="155" t="s">
        <v>98</v>
      </c>
      <c r="D88" s="155" t="s">
        <v>11</v>
      </c>
      <c r="E88" s="155" t="s">
        <v>234</v>
      </c>
      <c r="F88" s="155"/>
      <c r="G88" s="156">
        <f aca="true" t="shared" si="15" ref="G88:I89">G89</f>
        <v>128067</v>
      </c>
      <c r="H88" s="156">
        <f t="shared" si="15"/>
        <v>0</v>
      </c>
      <c r="I88" s="156">
        <f t="shared" si="15"/>
        <v>0</v>
      </c>
    </row>
    <row r="89" spans="1:9" ht="25.5">
      <c r="A89" s="42" t="s">
        <v>231</v>
      </c>
      <c r="B89" s="45" t="s">
        <v>225</v>
      </c>
      <c r="C89" s="42" t="s">
        <v>98</v>
      </c>
      <c r="D89" s="42" t="s">
        <v>11</v>
      </c>
      <c r="E89" s="42" t="s">
        <v>234</v>
      </c>
      <c r="F89" s="42" t="s">
        <v>50</v>
      </c>
      <c r="G89" s="60">
        <f t="shared" si="15"/>
        <v>128067</v>
      </c>
      <c r="H89" s="60">
        <f t="shared" si="15"/>
        <v>0</v>
      </c>
      <c r="I89" s="60">
        <f t="shared" si="15"/>
        <v>0</v>
      </c>
    </row>
    <row r="90" spans="1:9" ht="38.25">
      <c r="A90" s="42" t="s">
        <v>232</v>
      </c>
      <c r="B90" s="45" t="s">
        <v>51</v>
      </c>
      <c r="C90" s="42" t="s">
        <v>98</v>
      </c>
      <c r="D90" s="42" t="s">
        <v>11</v>
      </c>
      <c r="E90" s="42" t="s">
        <v>234</v>
      </c>
      <c r="F90" s="42" t="s">
        <v>52</v>
      </c>
      <c r="G90" s="60">
        <v>128067</v>
      </c>
      <c r="H90" s="60">
        <v>0</v>
      </c>
      <c r="I90" s="60">
        <v>0</v>
      </c>
    </row>
    <row r="91" spans="1:9" s="140" customFormat="1" ht="18" customHeight="1">
      <c r="A91" s="42" t="s">
        <v>235</v>
      </c>
      <c r="B91" s="160" t="s">
        <v>208</v>
      </c>
      <c r="C91" s="138"/>
      <c r="D91" s="136" t="s">
        <v>237</v>
      </c>
      <c r="E91" s="136" t="s">
        <v>107</v>
      </c>
      <c r="F91" s="136"/>
      <c r="G91" s="158">
        <f aca="true" t="shared" si="16" ref="G91:I92">G92</f>
        <v>36000</v>
      </c>
      <c r="H91" s="158">
        <f t="shared" si="16"/>
        <v>36000</v>
      </c>
      <c r="I91" s="158">
        <f t="shared" si="16"/>
        <v>36000</v>
      </c>
    </row>
    <row r="92" spans="1:9" s="140" customFormat="1" ht="27.75" customHeight="1">
      <c r="A92" s="42" t="s">
        <v>236</v>
      </c>
      <c r="B92" s="157" t="s">
        <v>209</v>
      </c>
      <c r="C92" s="138" t="s">
        <v>98</v>
      </c>
      <c r="D92" s="136" t="s">
        <v>238</v>
      </c>
      <c r="E92" s="136" t="s">
        <v>107</v>
      </c>
      <c r="F92" s="136"/>
      <c r="G92" s="139">
        <f t="shared" si="16"/>
        <v>36000</v>
      </c>
      <c r="H92" s="139">
        <f t="shared" si="16"/>
        <v>36000</v>
      </c>
      <c r="I92" s="139">
        <f t="shared" si="16"/>
        <v>36000</v>
      </c>
    </row>
    <row r="93" spans="1:9" s="140" customFormat="1" ht="40.5" customHeight="1">
      <c r="A93" s="42" t="s">
        <v>240</v>
      </c>
      <c r="B93" s="137" t="s">
        <v>253</v>
      </c>
      <c r="C93" s="138" t="s">
        <v>98</v>
      </c>
      <c r="D93" s="136" t="s">
        <v>238</v>
      </c>
      <c r="E93" s="136" t="s">
        <v>239</v>
      </c>
      <c r="F93" s="136"/>
      <c r="G93" s="139">
        <f>G95</f>
        <v>36000</v>
      </c>
      <c r="H93" s="139">
        <f>H95</f>
        <v>36000</v>
      </c>
      <c r="I93" s="139">
        <f>I95</f>
        <v>36000</v>
      </c>
    </row>
    <row r="94" spans="1:9" s="140" customFormat="1" ht="40.5" customHeight="1">
      <c r="A94" s="42"/>
      <c r="B94" s="159" t="s">
        <v>6</v>
      </c>
      <c r="C94" s="138" t="s">
        <v>98</v>
      </c>
      <c r="D94" s="136" t="s">
        <v>238</v>
      </c>
      <c r="E94" s="136" t="s">
        <v>256</v>
      </c>
      <c r="F94" s="136" t="s">
        <v>7</v>
      </c>
      <c r="G94" s="139">
        <f>G95</f>
        <v>36000</v>
      </c>
      <c r="H94" s="139">
        <f>H95</f>
        <v>36000</v>
      </c>
      <c r="I94" s="139">
        <f>I95</f>
        <v>36000</v>
      </c>
    </row>
    <row r="95" spans="1:9" s="140" customFormat="1" ht="51" customHeight="1">
      <c r="A95" s="42" t="s">
        <v>241</v>
      </c>
      <c r="B95" s="159" t="s">
        <v>16</v>
      </c>
      <c r="C95" s="138" t="s">
        <v>98</v>
      </c>
      <c r="D95" s="136" t="s">
        <v>238</v>
      </c>
      <c r="E95" s="136" t="s">
        <v>256</v>
      </c>
      <c r="F95" s="136" t="s">
        <v>15</v>
      </c>
      <c r="G95" s="139">
        <v>36000</v>
      </c>
      <c r="H95" s="139">
        <v>36000</v>
      </c>
      <c r="I95" s="139">
        <v>36000</v>
      </c>
    </row>
    <row r="96" spans="1:12" s="140" customFormat="1" ht="15.75">
      <c r="A96" s="42" t="s">
        <v>242</v>
      </c>
      <c r="B96" s="142" t="s">
        <v>55</v>
      </c>
      <c r="C96" s="138" t="s">
        <v>98</v>
      </c>
      <c r="D96" s="136" t="s">
        <v>24</v>
      </c>
      <c r="E96" s="136"/>
      <c r="F96" s="136"/>
      <c r="G96" s="139">
        <f>G97</f>
        <v>7000</v>
      </c>
      <c r="H96" s="139">
        <f>H97</f>
        <v>4000</v>
      </c>
      <c r="I96" s="139">
        <f>I97</f>
        <v>3000</v>
      </c>
      <c r="J96" s="175"/>
      <c r="K96" s="176"/>
      <c r="L96" s="176"/>
    </row>
    <row r="97" spans="1:9" ht="30">
      <c r="A97" s="42" t="s">
        <v>243</v>
      </c>
      <c r="B97" s="78" t="s">
        <v>83</v>
      </c>
      <c r="C97" s="67" t="s">
        <v>98</v>
      </c>
      <c r="D97" s="42" t="s">
        <v>28</v>
      </c>
      <c r="E97" s="42"/>
      <c r="F97" s="42"/>
      <c r="G97" s="60">
        <f aca="true" t="shared" si="17" ref="G97:I101">G98</f>
        <v>7000</v>
      </c>
      <c r="H97" s="60">
        <f t="shared" si="17"/>
        <v>4000</v>
      </c>
      <c r="I97" s="60">
        <f t="shared" si="17"/>
        <v>3000</v>
      </c>
    </row>
    <row r="98" spans="1:9" ht="38.25">
      <c r="A98" s="42" t="s">
        <v>244</v>
      </c>
      <c r="B98" s="123" t="s">
        <v>193</v>
      </c>
      <c r="C98" s="67" t="s">
        <v>98</v>
      </c>
      <c r="D98" s="42" t="s">
        <v>28</v>
      </c>
      <c r="E98" s="42" t="s">
        <v>102</v>
      </c>
      <c r="F98" s="42"/>
      <c r="G98" s="60">
        <f t="shared" si="17"/>
        <v>7000</v>
      </c>
      <c r="H98" s="60">
        <f t="shared" si="17"/>
        <v>4000</v>
      </c>
      <c r="I98" s="60">
        <f t="shared" si="17"/>
        <v>3000</v>
      </c>
    </row>
    <row r="99" spans="1:9" ht="27">
      <c r="A99" s="42" t="s">
        <v>245</v>
      </c>
      <c r="B99" s="124" t="s">
        <v>165</v>
      </c>
      <c r="C99" s="67" t="s">
        <v>98</v>
      </c>
      <c r="D99" s="42" t="s">
        <v>28</v>
      </c>
      <c r="E99" s="42" t="s">
        <v>105</v>
      </c>
      <c r="F99" s="42"/>
      <c r="G99" s="60">
        <f t="shared" si="17"/>
        <v>7000</v>
      </c>
      <c r="H99" s="60">
        <f t="shared" si="17"/>
        <v>4000</v>
      </c>
      <c r="I99" s="60">
        <f t="shared" si="17"/>
        <v>3000</v>
      </c>
    </row>
    <row r="100" spans="1:9" ht="25.5">
      <c r="A100" s="42" t="s">
        <v>246</v>
      </c>
      <c r="B100" s="45" t="s">
        <v>4</v>
      </c>
      <c r="C100" s="67" t="s">
        <v>98</v>
      </c>
      <c r="D100" s="42" t="s">
        <v>28</v>
      </c>
      <c r="E100" s="42" t="s">
        <v>164</v>
      </c>
      <c r="F100" s="42"/>
      <c r="G100" s="60">
        <f t="shared" si="17"/>
        <v>7000</v>
      </c>
      <c r="H100" s="60">
        <f t="shared" si="17"/>
        <v>4000</v>
      </c>
      <c r="I100" s="60">
        <f>I101</f>
        <v>3000</v>
      </c>
    </row>
    <row r="101" spans="1:9" ht="25.5">
      <c r="A101" s="42" t="s">
        <v>247</v>
      </c>
      <c r="B101" s="45" t="s">
        <v>161</v>
      </c>
      <c r="C101" s="67" t="s">
        <v>98</v>
      </c>
      <c r="D101" s="42" t="s">
        <v>28</v>
      </c>
      <c r="E101" s="42" t="s">
        <v>164</v>
      </c>
      <c r="F101" s="42" t="s">
        <v>50</v>
      </c>
      <c r="G101" s="60">
        <f t="shared" si="17"/>
        <v>7000</v>
      </c>
      <c r="H101" s="60">
        <f t="shared" si="17"/>
        <v>4000</v>
      </c>
      <c r="I101" s="60">
        <f t="shared" si="17"/>
        <v>3000</v>
      </c>
    </row>
    <row r="102" spans="1:9" ht="38.25">
      <c r="A102" s="42" t="s">
        <v>248</v>
      </c>
      <c r="B102" s="45" t="s">
        <v>51</v>
      </c>
      <c r="C102" s="67" t="s">
        <v>98</v>
      </c>
      <c r="D102" s="42" t="s">
        <v>28</v>
      </c>
      <c r="E102" s="42" t="s">
        <v>164</v>
      </c>
      <c r="F102" s="42" t="s">
        <v>52</v>
      </c>
      <c r="G102" s="60">
        <v>7000</v>
      </c>
      <c r="H102" s="60">
        <v>4000</v>
      </c>
      <c r="I102" s="60">
        <v>3000</v>
      </c>
    </row>
    <row r="103" spans="1:12" ht="15.75">
      <c r="A103" s="42" t="s">
        <v>249</v>
      </c>
      <c r="B103" s="70" t="s">
        <v>0</v>
      </c>
      <c r="C103" s="67"/>
      <c r="D103" s="67"/>
      <c r="E103" s="67"/>
      <c r="F103" s="67"/>
      <c r="G103" s="69">
        <v>0</v>
      </c>
      <c r="H103" s="69">
        <v>105640</v>
      </c>
      <c r="I103" s="69">
        <v>209100</v>
      </c>
      <c r="J103" s="169"/>
      <c r="K103" s="170"/>
      <c r="L103" s="170"/>
    </row>
    <row r="104" spans="1:9" ht="15.75">
      <c r="A104" s="42" t="s">
        <v>250</v>
      </c>
      <c r="B104" s="70" t="s">
        <v>17</v>
      </c>
      <c r="C104" s="67"/>
      <c r="D104" s="67"/>
      <c r="E104" s="68"/>
      <c r="F104" s="67"/>
      <c r="G104" s="69">
        <f>G13+G44+G52+G62+G77+G96+G103+G91</f>
        <v>4996898</v>
      </c>
      <c r="H104" s="69">
        <f>H13+H44+H52+H62+H77+H96+H103+H91</f>
        <v>4340185</v>
      </c>
      <c r="I104" s="69">
        <f>I13+I44+I52+I62+I77+I96+I103+I91</f>
        <v>4199565</v>
      </c>
    </row>
    <row r="106" ht="15.75">
      <c r="G106" s="34"/>
    </row>
  </sheetData>
  <sheetProtection/>
  <mergeCells count="8">
    <mergeCell ref="J81:L81"/>
    <mergeCell ref="J103:L103"/>
    <mergeCell ref="A6:I6"/>
    <mergeCell ref="A7:I7"/>
    <mergeCell ref="G2:I2"/>
    <mergeCell ref="H5:I5"/>
    <mergeCell ref="J39:K39"/>
    <mergeCell ref="J96:L96"/>
  </mergeCells>
  <printOptions/>
  <pageMargins left="0.3937007874015748" right="0.3937007874015748" top="0.5905511811023623" bottom="0.3937007874015748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1">
      <selection activeCell="G5" sqref="G5:H5"/>
    </sheetView>
  </sheetViews>
  <sheetFormatPr defaultColWidth="9.00390625" defaultRowHeight="12.75"/>
  <cols>
    <col min="1" max="1" width="3.625" style="46" customWidth="1"/>
    <col min="2" max="2" width="60.625" style="47" customWidth="1"/>
    <col min="3" max="3" width="13.00390625" style="48" customWidth="1"/>
    <col min="4" max="4" width="6.375" style="116" customWidth="1"/>
    <col min="5" max="5" width="8.75390625" style="48" customWidth="1"/>
    <col min="6" max="6" width="13.25390625" style="53" customWidth="1"/>
    <col min="7" max="7" width="14.00390625" style="49" bestFit="1" customWidth="1"/>
    <col min="8" max="8" width="16.75390625" style="49" customWidth="1"/>
    <col min="9" max="16384" width="9.125" style="49" customWidth="1"/>
  </cols>
  <sheetData>
    <row r="1" spans="4:8" ht="15.75">
      <c r="D1" s="112"/>
      <c r="F1" s="54"/>
      <c r="G1" s="181" t="s">
        <v>29</v>
      </c>
      <c r="H1" s="181"/>
    </row>
    <row r="2" spans="4:8" ht="15.75">
      <c r="D2" s="112"/>
      <c r="F2" s="55"/>
      <c r="G2" s="49" t="s">
        <v>270</v>
      </c>
      <c r="H2" s="5"/>
    </row>
    <row r="3" spans="4:8" ht="15.75">
      <c r="D3" s="113"/>
      <c r="F3" s="56"/>
      <c r="G3" s="5" t="s">
        <v>21</v>
      </c>
      <c r="H3" s="5"/>
    </row>
    <row r="4" spans="4:8" ht="15.75" hidden="1">
      <c r="D4" s="114"/>
      <c r="F4" s="57"/>
      <c r="G4" s="5" t="s">
        <v>183</v>
      </c>
      <c r="H4" s="5" t="s">
        <v>184</v>
      </c>
    </row>
    <row r="5" spans="4:8" ht="15.75">
      <c r="D5" s="114"/>
      <c r="F5" s="57"/>
      <c r="G5" s="182" t="s">
        <v>271</v>
      </c>
      <c r="H5" s="182"/>
    </row>
    <row r="6" spans="1:8" ht="34.5" customHeight="1">
      <c r="A6" s="177" t="s">
        <v>96</v>
      </c>
      <c r="B6" s="177"/>
      <c r="C6" s="177"/>
      <c r="D6" s="178"/>
      <c r="E6" s="177"/>
      <c r="F6" s="177"/>
      <c r="G6" s="177"/>
      <c r="H6" s="177"/>
    </row>
    <row r="7" spans="1:8" ht="14.25" customHeight="1">
      <c r="A7" s="179" t="s">
        <v>266</v>
      </c>
      <c r="B7" s="179"/>
      <c r="C7" s="179"/>
      <c r="D7" s="180"/>
      <c r="E7" s="179"/>
      <c r="F7" s="179"/>
      <c r="G7" s="179"/>
      <c r="H7" s="179"/>
    </row>
    <row r="8" spans="1:6" ht="12.75">
      <c r="A8" s="51"/>
      <c r="B8" s="50"/>
      <c r="C8" s="50"/>
      <c r="D8" s="115"/>
      <c r="E8" s="50"/>
      <c r="F8" s="58"/>
    </row>
    <row r="9" ht="12.75">
      <c r="H9" s="52" t="s">
        <v>85</v>
      </c>
    </row>
    <row r="10" spans="1:8" ht="51">
      <c r="A10" s="41" t="s">
        <v>60</v>
      </c>
      <c r="B10" s="41" t="s">
        <v>41</v>
      </c>
      <c r="C10" s="42" t="s">
        <v>19</v>
      </c>
      <c r="D10" s="109" t="s">
        <v>20</v>
      </c>
      <c r="E10" s="42" t="s">
        <v>43</v>
      </c>
      <c r="F10" s="59" t="s">
        <v>264</v>
      </c>
      <c r="G10" s="43" t="s">
        <v>205</v>
      </c>
      <c r="H10" s="43" t="s">
        <v>265</v>
      </c>
    </row>
    <row r="11" spans="1:8" ht="12.75">
      <c r="A11" s="44" t="s">
        <v>63</v>
      </c>
      <c r="B11" s="42" t="s">
        <v>64</v>
      </c>
      <c r="C11" s="44" t="s">
        <v>65</v>
      </c>
      <c r="D11" s="42" t="s">
        <v>66</v>
      </c>
      <c r="E11" s="44" t="s">
        <v>67</v>
      </c>
      <c r="F11" s="42" t="s">
        <v>68</v>
      </c>
      <c r="G11" s="44" t="s">
        <v>69</v>
      </c>
      <c r="H11" s="42" t="s">
        <v>73</v>
      </c>
    </row>
    <row r="12" spans="1:8" ht="42.75">
      <c r="A12" s="42" t="s">
        <v>63</v>
      </c>
      <c r="B12" s="70" t="s">
        <v>195</v>
      </c>
      <c r="C12" s="85" t="s">
        <v>102</v>
      </c>
      <c r="D12" s="110" t="s">
        <v>44</v>
      </c>
      <c r="E12" s="85" t="s">
        <v>44</v>
      </c>
      <c r="F12" s="86">
        <f>F13+F19+F31+F37</f>
        <v>544267</v>
      </c>
      <c r="G12" s="86">
        <f>G13+G19+G31+G37</f>
        <v>360850</v>
      </c>
      <c r="H12" s="86">
        <f>H13+H19+H31+H37</f>
        <v>337031</v>
      </c>
    </row>
    <row r="13" spans="1:8" ht="52.5" customHeight="1">
      <c r="A13" s="42" t="s">
        <v>64</v>
      </c>
      <c r="B13" s="87" t="s">
        <v>172</v>
      </c>
      <c r="C13" s="89" t="s">
        <v>103</v>
      </c>
      <c r="D13" s="111"/>
      <c r="E13" s="89"/>
      <c r="F13" s="90">
        <f aca="true" t="shared" si="0" ref="F13:H15">F14</f>
        <v>275067</v>
      </c>
      <c r="G13" s="90">
        <f t="shared" si="0"/>
        <v>89150</v>
      </c>
      <c r="H13" s="90">
        <f t="shared" si="0"/>
        <v>56931</v>
      </c>
    </row>
    <row r="14" spans="1:8" ht="30">
      <c r="A14" s="42" t="s">
        <v>65</v>
      </c>
      <c r="B14" s="81" t="s">
        <v>3</v>
      </c>
      <c r="C14" s="67" t="s">
        <v>163</v>
      </c>
      <c r="D14" s="117"/>
      <c r="E14" s="67"/>
      <c r="F14" s="91">
        <f t="shared" si="0"/>
        <v>275067</v>
      </c>
      <c r="G14" s="91">
        <f t="shared" si="0"/>
        <v>89150</v>
      </c>
      <c r="H14" s="91">
        <f t="shared" si="0"/>
        <v>56931</v>
      </c>
    </row>
    <row r="15" spans="1:8" ht="33.75" customHeight="1">
      <c r="A15" s="42" t="s">
        <v>66</v>
      </c>
      <c r="B15" s="81" t="s">
        <v>161</v>
      </c>
      <c r="C15" s="67" t="s">
        <v>163</v>
      </c>
      <c r="D15" s="67" t="s">
        <v>50</v>
      </c>
      <c r="E15" s="67"/>
      <c r="F15" s="91">
        <f t="shared" si="0"/>
        <v>275067</v>
      </c>
      <c r="G15" s="91">
        <f t="shared" si="0"/>
        <v>89150</v>
      </c>
      <c r="H15" s="91">
        <f t="shared" si="0"/>
        <v>56931</v>
      </c>
    </row>
    <row r="16" spans="1:8" ht="30">
      <c r="A16" s="42" t="s">
        <v>67</v>
      </c>
      <c r="B16" s="81" t="s">
        <v>51</v>
      </c>
      <c r="C16" s="67" t="s">
        <v>163</v>
      </c>
      <c r="D16" s="67" t="s">
        <v>52</v>
      </c>
      <c r="E16" s="67"/>
      <c r="F16" s="91">
        <f>F18</f>
        <v>275067</v>
      </c>
      <c r="G16" s="91">
        <f>G18</f>
        <v>89150</v>
      </c>
      <c r="H16" s="91">
        <f>H18</f>
        <v>56931</v>
      </c>
    </row>
    <row r="17" spans="1:8" ht="15">
      <c r="A17" s="42" t="s">
        <v>68</v>
      </c>
      <c r="B17" s="70" t="s">
        <v>175</v>
      </c>
      <c r="C17" s="67" t="s">
        <v>163</v>
      </c>
      <c r="D17" s="67" t="s">
        <v>52</v>
      </c>
      <c r="E17" s="67" t="s">
        <v>80</v>
      </c>
      <c r="F17" s="91">
        <f>F18</f>
        <v>275067</v>
      </c>
      <c r="G17" s="91">
        <f>G18</f>
        <v>89150</v>
      </c>
      <c r="H17" s="91">
        <f>H18</f>
        <v>56931</v>
      </c>
    </row>
    <row r="18" spans="1:8" ht="15">
      <c r="A18" s="42" t="s">
        <v>69</v>
      </c>
      <c r="B18" s="81" t="s">
        <v>12</v>
      </c>
      <c r="C18" s="67" t="s">
        <v>163</v>
      </c>
      <c r="D18" s="67" t="s">
        <v>52</v>
      </c>
      <c r="E18" s="67" t="s">
        <v>11</v>
      </c>
      <c r="F18" s="91">
        <f>'прил 4'!G79</f>
        <v>275067</v>
      </c>
      <c r="G18" s="91">
        <f>'прил 4'!H77</f>
        <v>89150</v>
      </c>
      <c r="H18" s="91">
        <f>'прил 4'!I77</f>
        <v>56931</v>
      </c>
    </row>
    <row r="19" spans="1:8" ht="49.5" customHeight="1">
      <c r="A19" s="42" t="s">
        <v>73</v>
      </c>
      <c r="B19" s="87" t="s">
        <v>173</v>
      </c>
      <c r="C19" s="89" t="s">
        <v>104</v>
      </c>
      <c r="D19" s="111"/>
      <c r="E19" s="89"/>
      <c r="F19" s="90">
        <f>F20+F27+F28</f>
        <v>259200</v>
      </c>
      <c r="G19" s="90">
        <f>G20+G27+G28</f>
        <v>267700</v>
      </c>
      <c r="H19" s="90">
        <f>H20+H25</f>
        <v>277100</v>
      </c>
    </row>
    <row r="20" spans="1:8" ht="15">
      <c r="A20" s="42" t="s">
        <v>74</v>
      </c>
      <c r="B20" s="47" t="s">
        <v>153</v>
      </c>
      <c r="C20" s="67" t="s">
        <v>162</v>
      </c>
      <c r="D20" s="117"/>
      <c r="E20" s="89"/>
      <c r="F20" s="91">
        <f aca="true" t="shared" si="1" ref="F20:H23">F21</f>
        <v>149300</v>
      </c>
      <c r="G20" s="91">
        <f t="shared" si="1"/>
        <v>157800</v>
      </c>
      <c r="H20" s="91">
        <f t="shared" si="1"/>
        <v>167200</v>
      </c>
    </row>
    <row r="21" spans="1:8" ht="30">
      <c r="A21" s="42" t="s">
        <v>75</v>
      </c>
      <c r="B21" s="81" t="s">
        <v>161</v>
      </c>
      <c r="C21" s="67" t="s">
        <v>162</v>
      </c>
      <c r="D21" s="117" t="s">
        <v>50</v>
      </c>
      <c r="E21" s="89"/>
      <c r="F21" s="91">
        <f t="shared" si="1"/>
        <v>149300</v>
      </c>
      <c r="G21" s="91">
        <f t="shared" si="1"/>
        <v>157800</v>
      </c>
      <c r="H21" s="91">
        <f t="shared" si="1"/>
        <v>167200</v>
      </c>
    </row>
    <row r="22" spans="1:8" ht="30">
      <c r="A22" s="42" t="s">
        <v>76</v>
      </c>
      <c r="B22" s="81" t="s">
        <v>51</v>
      </c>
      <c r="C22" s="67" t="s">
        <v>162</v>
      </c>
      <c r="D22" s="117" t="s">
        <v>52</v>
      </c>
      <c r="E22" s="89"/>
      <c r="F22" s="91">
        <f t="shared" si="1"/>
        <v>149300</v>
      </c>
      <c r="G22" s="91">
        <f t="shared" si="1"/>
        <v>157800</v>
      </c>
      <c r="H22" s="91">
        <f t="shared" si="1"/>
        <v>167200</v>
      </c>
    </row>
    <row r="23" spans="1:8" ht="15">
      <c r="A23" s="42" t="s">
        <v>77</v>
      </c>
      <c r="B23" s="70" t="s">
        <v>169</v>
      </c>
      <c r="C23" s="67" t="s">
        <v>162</v>
      </c>
      <c r="D23" s="117" t="s">
        <v>52</v>
      </c>
      <c r="E23" s="67" t="s">
        <v>59</v>
      </c>
      <c r="F23" s="91">
        <f t="shared" si="1"/>
        <v>149300</v>
      </c>
      <c r="G23" s="91">
        <f t="shared" si="1"/>
        <v>157800</v>
      </c>
      <c r="H23" s="91">
        <f t="shared" si="1"/>
        <v>167200</v>
      </c>
    </row>
    <row r="24" spans="1:8" ht="17.25" customHeight="1">
      <c r="A24" s="42" t="s">
        <v>86</v>
      </c>
      <c r="B24" s="132" t="s">
        <v>13</v>
      </c>
      <c r="C24" s="67" t="s">
        <v>162</v>
      </c>
      <c r="D24" s="117" t="s">
        <v>52</v>
      </c>
      <c r="E24" s="67" t="s">
        <v>10</v>
      </c>
      <c r="F24" s="91">
        <f>'прил 4'!G68</f>
        <v>149300</v>
      </c>
      <c r="G24" s="91">
        <f>'прил 4'!H68</f>
        <v>157800</v>
      </c>
      <c r="H24" s="91">
        <f>'прил 4'!I68</f>
        <v>167200</v>
      </c>
    </row>
    <row r="25" spans="1:8" ht="36.75" customHeight="1">
      <c r="A25" s="42" t="s">
        <v>108</v>
      </c>
      <c r="B25" s="161" t="s">
        <v>252</v>
      </c>
      <c r="C25" s="67" t="s">
        <v>197</v>
      </c>
      <c r="D25" s="117">
        <v>200</v>
      </c>
      <c r="E25" s="67"/>
      <c r="F25" s="91">
        <f aca="true" t="shared" si="2" ref="F25:H26">F26</f>
        <v>109900</v>
      </c>
      <c r="G25" s="91">
        <f t="shared" si="2"/>
        <v>109900</v>
      </c>
      <c r="H25" s="91">
        <f t="shared" si="2"/>
        <v>109900</v>
      </c>
    </row>
    <row r="26" spans="1:8" ht="17.25" customHeight="1">
      <c r="A26" s="42" t="s">
        <v>109</v>
      </c>
      <c r="B26" s="81" t="s">
        <v>161</v>
      </c>
      <c r="C26" s="67" t="s">
        <v>197</v>
      </c>
      <c r="D26" s="117">
        <v>240</v>
      </c>
      <c r="E26" s="67"/>
      <c r="F26" s="91">
        <f t="shared" si="2"/>
        <v>109900</v>
      </c>
      <c r="G26" s="91">
        <f t="shared" si="2"/>
        <v>109900</v>
      </c>
      <c r="H26" s="91">
        <f t="shared" si="2"/>
        <v>109900</v>
      </c>
    </row>
    <row r="27" spans="1:10" ht="30" customHeight="1">
      <c r="A27" s="42" t="s">
        <v>110</v>
      </c>
      <c r="B27" s="81" t="s">
        <v>51</v>
      </c>
      <c r="C27" s="67" t="s">
        <v>197</v>
      </c>
      <c r="D27" s="117">
        <v>240</v>
      </c>
      <c r="E27" s="67" t="s">
        <v>10</v>
      </c>
      <c r="F27" s="91">
        <f>'прил 4'!G75</f>
        <v>109900</v>
      </c>
      <c r="G27" s="91">
        <f>'прил 4'!H75</f>
        <v>109900</v>
      </c>
      <c r="H27" s="91">
        <f>'прил 4'!I75</f>
        <v>109900</v>
      </c>
      <c r="I27" s="150"/>
      <c r="J27" s="150"/>
    </row>
    <row r="28" spans="1:9" ht="57" customHeight="1" hidden="1">
      <c r="A28" s="42" t="s">
        <v>87</v>
      </c>
      <c r="B28" s="132" t="s">
        <v>215</v>
      </c>
      <c r="C28" s="146" t="s">
        <v>190</v>
      </c>
      <c r="D28" s="149">
        <v>200</v>
      </c>
      <c r="E28" s="146"/>
      <c r="F28" s="151">
        <f>'прил 4'!G70</f>
        <v>0</v>
      </c>
      <c r="G28" s="151">
        <f>'прил 4'!H70</f>
        <v>0</v>
      </c>
      <c r="H28" s="151">
        <f>'прил 4'!I70</f>
        <v>0</v>
      </c>
      <c r="I28" s="150" t="s">
        <v>216</v>
      </c>
    </row>
    <row r="29" spans="1:8" ht="33.75" customHeight="1" hidden="1">
      <c r="A29" s="42" t="s">
        <v>111</v>
      </c>
      <c r="B29" s="152" t="s">
        <v>161</v>
      </c>
      <c r="C29" s="146" t="s">
        <v>190</v>
      </c>
      <c r="D29" s="149">
        <v>240</v>
      </c>
      <c r="E29" s="146"/>
      <c r="F29" s="151">
        <f aca="true" t="shared" si="3" ref="F29:H30">F28</f>
        <v>0</v>
      </c>
      <c r="G29" s="151">
        <f t="shared" si="3"/>
        <v>0</v>
      </c>
      <c r="H29" s="151">
        <f t="shared" si="3"/>
        <v>0</v>
      </c>
    </row>
    <row r="30" spans="1:8" ht="33" customHeight="1" hidden="1">
      <c r="A30" s="42" t="s">
        <v>88</v>
      </c>
      <c r="B30" s="152" t="s">
        <v>51</v>
      </c>
      <c r="C30" s="146" t="s">
        <v>190</v>
      </c>
      <c r="D30" s="149">
        <v>240</v>
      </c>
      <c r="E30" s="146" t="s">
        <v>10</v>
      </c>
      <c r="F30" s="151">
        <f t="shared" si="3"/>
        <v>0</v>
      </c>
      <c r="G30" s="151">
        <f t="shared" si="3"/>
        <v>0</v>
      </c>
      <c r="H30" s="151">
        <f t="shared" si="3"/>
        <v>0</v>
      </c>
    </row>
    <row r="31" spans="1:8" ht="33.75" customHeight="1">
      <c r="A31" s="42" t="s">
        <v>112</v>
      </c>
      <c r="B31" s="87" t="s">
        <v>174</v>
      </c>
      <c r="C31" s="89" t="s">
        <v>105</v>
      </c>
      <c r="D31" s="111"/>
      <c r="E31" s="89"/>
      <c r="F31" s="90">
        <f>F32</f>
        <v>7000</v>
      </c>
      <c r="G31" s="90">
        <f>G32</f>
        <v>4000</v>
      </c>
      <c r="H31" s="90">
        <f>H32</f>
        <v>3000</v>
      </c>
    </row>
    <row r="32" spans="1:8" ht="24.75" customHeight="1">
      <c r="A32" s="42" t="s">
        <v>113</v>
      </c>
      <c r="B32" s="81" t="s">
        <v>4</v>
      </c>
      <c r="C32" s="67" t="s">
        <v>164</v>
      </c>
      <c r="D32" s="117"/>
      <c r="E32" s="89"/>
      <c r="F32" s="91">
        <f>F34</f>
        <v>7000</v>
      </c>
      <c r="G32" s="91">
        <f>G34</f>
        <v>4000</v>
      </c>
      <c r="H32" s="91">
        <f>H34</f>
        <v>3000</v>
      </c>
    </row>
    <row r="33" spans="1:8" ht="17.25" customHeight="1">
      <c r="A33" s="42" t="s">
        <v>114</v>
      </c>
      <c r="B33" s="81" t="s">
        <v>161</v>
      </c>
      <c r="C33" s="67" t="s">
        <v>164</v>
      </c>
      <c r="D33" s="117" t="s">
        <v>50</v>
      </c>
      <c r="E33" s="67"/>
      <c r="F33" s="91">
        <f aca="true" t="shared" si="4" ref="F33:H35">F34</f>
        <v>7000</v>
      </c>
      <c r="G33" s="91">
        <f t="shared" si="4"/>
        <v>4000</v>
      </c>
      <c r="H33" s="91">
        <f t="shared" si="4"/>
        <v>3000</v>
      </c>
    </row>
    <row r="34" spans="1:8" ht="28.5" customHeight="1">
      <c r="A34" s="42" t="s">
        <v>115</v>
      </c>
      <c r="B34" s="81" t="s">
        <v>51</v>
      </c>
      <c r="C34" s="67" t="s">
        <v>164</v>
      </c>
      <c r="D34" s="117" t="s">
        <v>52</v>
      </c>
      <c r="E34" s="67"/>
      <c r="F34" s="91">
        <f t="shared" si="4"/>
        <v>7000</v>
      </c>
      <c r="G34" s="91">
        <f t="shared" si="4"/>
        <v>4000</v>
      </c>
      <c r="H34" s="91">
        <f t="shared" si="4"/>
        <v>3000</v>
      </c>
    </row>
    <row r="35" spans="1:8" ht="18.75" customHeight="1">
      <c r="A35" s="42" t="s">
        <v>116</v>
      </c>
      <c r="B35" s="135" t="s">
        <v>55</v>
      </c>
      <c r="C35" s="67" t="s">
        <v>164</v>
      </c>
      <c r="D35" s="117" t="s">
        <v>52</v>
      </c>
      <c r="E35" s="67" t="s">
        <v>24</v>
      </c>
      <c r="F35" s="91">
        <f t="shared" si="4"/>
        <v>7000</v>
      </c>
      <c r="G35" s="91">
        <f t="shared" si="4"/>
        <v>4000</v>
      </c>
      <c r="H35" s="91">
        <f t="shared" si="4"/>
        <v>3000</v>
      </c>
    </row>
    <row r="36" spans="1:8" ht="20.25" customHeight="1">
      <c r="A36" s="42" t="s">
        <v>117</v>
      </c>
      <c r="B36" s="80" t="s">
        <v>27</v>
      </c>
      <c r="C36" s="67" t="s">
        <v>164</v>
      </c>
      <c r="D36" s="117" t="s">
        <v>52</v>
      </c>
      <c r="E36" s="67" t="s">
        <v>28</v>
      </c>
      <c r="F36" s="91">
        <v>7000</v>
      </c>
      <c r="G36" s="91">
        <v>4000</v>
      </c>
      <c r="H36" s="91">
        <v>3000</v>
      </c>
    </row>
    <row r="37" spans="1:8" ht="60.75" customHeight="1">
      <c r="A37" s="42" t="s">
        <v>118</v>
      </c>
      <c r="B37" s="92" t="s">
        <v>187</v>
      </c>
      <c r="C37" s="89" t="s">
        <v>106</v>
      </c>
      <c r="D37" s="89"/>
      <c r="E37" s="89"/>
      <c r="F37" s="90">
        <f>F38+F43</f>
        <v>3000</v>
      </c>
      <c r="G37" s="90">
        <f>G38+G43</f>
        <v>0</v>
      </c>
      <c r="H37" s="90">
        <f>H38+H43</f>
        <v>0</v>
      </c>
    </row>
    <row r="38" spans="1:8" ht="31.5" customHeight="1">
      <c r="A38" s="42" t="s">
        <v>89</v>
      </c>
      <c r="B38" s="81" t="s">
        <v>251</v>
      </c>
      <c r="C38" s="67" t="s">
        <v>101</v>
      </c>
      <c r="D38" s="67"/>
      <c r="E38" s="67"/>
      <c r="F38" s="91">
        <f aca="true" t="shared" si="5" ref="F38:H40">F39</f>
        <v>3000</v>
      </c>
      <c r="G38" s="91">
        <f t="shared" si="5"/>
        <v>0</v>
      </c>
      <c r="H38" s="91">
        <f t="shared" si="5"/>
        <v>0</v>
      </c>
    </row>
    <row r="39" spans="1:8" ht="30">
      <c r="A39" s="42" t="s">
        <v>90</v>
      </c>
      <c r="B39" s="81" t="s">
        <v>161</v>
      </c>
      <c r="C39" s="67" t="s">
        <v>101</v>
      </c>
      <c r="D39" s="67" t="s">
        <v>50</v>
      </c>
      <c r="E39" s="67"/>
      <c r="F39" s="91">
        <f t="shared" si="5"/>
        <v>3000</v>
      </c>
      <c r="G39" s="91">
        <f t="shared" si="5"/>
        <v>0</v>
      </c>
      <c r="H39" s="91">
        <f t="shared" si="5"/>
        <v>0</v>
      </c>
    </row>
    <row r="40" spans="1:8" ht="18.75" customHeight="1">
      <c r="A40" s="42" t="s">
        <v>119</v>
      </c>
      <c r="B40" s="81" t="s">
        <v>51</v>
      </c>
      <c r="C40" s="67" t="s">
        <v>101</v>
      </c>
      <c r="D40" s="67" t="s">
        <v>52</v>
      </c>
      <c r="E40" s="67"/>
      <c r="F40" s="91">
        <f t="shared" si="5"/>
        <v>3000</v>
      </c>
      <c r="G40" s="91">
        <f t="shared" si="5"/>
        <v>0</v>
      </c>
      <c r="H40" s="91">
        <f t="shared" si="5"/>
        <v>0</v>
      </c>
    </row>
    <row r="41" spans="1:8" ht="30.75" customHeight="1">
      <c r="A41" s="42" t="s">
        <v>120</v>
      </c>
      <c r="B41" s="70" t="s">
        <v>18</v>
      </c>
      <c r="C41" s="67" t="s">
        <v>101</v>
      </c>
      <c r="D41" s="67" t="s">
        <v>52</v>
      </c>
      <c r="E41" s="67" t="s">
        <v>32</v>
      </c>
      <c r="F41" s="91">
        <f>F42</f>
        <v>3000</v>
      </c>
      <c r="G41" s="91">
        <f>G42</f>
        <v>0</v>
      </c>
      <c r="H41" s="91">
        <f>H42</f>
        <v>0</v>
      </c>
    </row>
    <row r="42" spans="1:8" ht="48.75" customHeight="1">
      <c r="A42" s="42" t="s">
        <v>121</v>
      </c>
      <c r="B42" s="82" t="s">
        <v>203</v>
      </c>
      <c r="C42" s="67" t="s">
        <v>101</v>
      </c>
      <c r="D42" s="67" t="s">
        <v>52</v>
      </c>
      <c r="E42" s="67" t="s">
        <v>185</v>
      </c>
      <c r="F42" s="91">
        <v>3000</v>
      </c>
      <c r="G42" s="91"/>
      <c r="H42" s="91"/>
    </row>
    <row r="43" spans="1:9" ht="38.25" customHeight="1" hidden="1">
      <c r="A43" s="42" t="s">
        <v>122</v>
      </c>
      <c r="B43" s="81" t="s">
        <v>220</v>
      </c>
      <c r="C43" s="67" t="s">
        <v>198</v>
      </c>
      <c r="D43" s="67"/>
      <c r="E43" s="67"/>
      <c r="F43" s="91">
        <v>0</v>
      </c>
      <c r="G43" s="91">
        <v>0</v>
      </c>
      <c r="H43" s="91">
        <v>0</v>
      </c>
      <c r="I43" s="150" t="s">
        <v>217</v>
      </c>
    </row>
    <row r="44" spans="1:8" ht="38.25" customHeight="1" hidden="1">
      <c r="A44" s="42" t="s">
        <v>123</v>
      </c>
      <c r="B44" s="81" t="s">
        <v>161</v>
      </c>
      <c r="C44" s="67" t="s">
        <v>198</v>
      </c>
      <c r="D44" s="67" t="s">
        <v>50</v>
      </c>
      <c r="E44" s="67"/>
      <c r="F44" s="91">
        <f>F43</f>
        <v>0</v>
      </c>
      <c r="G44" s="91">
        <f>G43</f>
        <v>0</v>
      </c>
      <c r="H44" s="91">
        <f>H43</f>
        <v>0</v>
      </c>
    </row>
    <row r="45" spans="1:8" ht="38.25" customHeight="1" hidden="1">
      <c r="A45" s="42" t="s">
        <v>124</v>
      </c>
      <c r="B45" s="81" t="s">
        <v>51</v>
      </c>
      <c r="C45" s="67" t="s">
        <v>198</v>
      </c>
      <c r="D45" s="67" t="s">
        <v>52</v>
      </c>
      <c r="E45" s="67" t="s">
        <v>32</v>
      </c>
      <c r="F45" s="91">
        <f>F43</f>
        <v>0</v>
      </c>
      <c r="G45" s="91">
        <f>G44</f>
        <v>0</v>
      </c>
      <c r="H45" s="91">
        <f>H44</f>
        <v>0</v>
      </c>
    </row>
    <row r="46" spans="1:8" ht="59.25" customHeight="1" hidden="1">
      <c r="A46" s="42" t="s">
        <v>125</v>
      </c>
      <c r="B46" s="82" t="s">
        <v>204</v>
      </c>
      <c r="C46" s="67" t="s">
        <v>198</v>
      </c>
      <c r="D46" s="67" t="s">
        <v>199</v>
      </c>
      <c r="E46" s="67" t="s">
        <v>185</v>
      </c>
      <c r="F46" s="91">
        <v>0</v>
      </c>
      <c r="G46" s="91">
        <v>0</v>
      </c>
      <c r="H46" s="91">
        <v>0</v>
      </c>
    </row>
    <row r="47" spans="1:8" ht="31.5">
      <c r="A47" s="42" t="s">
        <v>126</v>
      </c>
      <c r="B47" s="129" t="s">
        <v>171</v>
      </c>
      <c r="C47" s="88" t="s">
        <v>107</v>
      </c>
      <c r="D47" s="118"/>
      <c r="E47" s="88"/>
      <c r="F47" s="103">
        <f>F48+F67+F72+F81+F61</f>
        <v>4452631</v>
      </c>
      <c r="G47" s="103">
        <f>G48+G67+G72+G81+G61</f>
        <v>3873695</v>
      </c>
      <c r="H47" s="103">
        <f>H48+H67+H72+H81+H61+H66</f>
        <v>3653434</v>
      </c>
    </row>
    <row r="48" spans="1:8" ht="30">
      <c r="A48" s="42" t="s">
        <v>127</v>
      </c>
      <c r="B48" s="81" t="s">
        <v>81</v>
      </c>
      <c r="C48" s="67" t="s">
        <v>99</v>
      </c>
      <c r="D48" s="117" t="s">
        <v>44</v>
      </c>
      <c r="E48" s="93"/>
      <c r="F48" s="94">
        <f>F49+F54+F63</f>
        <v>4323501</v>
      </c>
      <c r="G48" s="94">
        <f>G49+G54+G63</f>
        <v>3741275</v>
      </c>
      <c r="H48" s="94">
        <f>H49+H54</f>
        <v>3521072</v>
      </c>
    </row>
    <row r="49" spans="1:8" ht="60">
      <c r="A49" s="42" t="s">
        <v>128</v>
      </c>
      <c r="B49" s="81" t="s">
        <v>46</v>
      </c>
      <c r="C49" s="67" t="s">
        <v>99</v>
      </c>
      <c r="D49" s="117" t="s">
        <v>47</v>
      </c>
      <c r="E49" s="93"/>
      <c r="F49" s="94">
        <f aca="true" t="shared" si="6" ref="F49:H50">F50</f>
        <v>3946582</v>
      </c>
      <c r="G49" s="94">
        <f t="shared" si="6"/>
        <v>3588313</v>
      </c>
      <c r="H49" s="94">
        <f t="shared" si="6"/>
        <v>3481072</v>
      </c>
    </row>
    <row r="50" spans="1:8" ht="30">
      <c r="A50" s="42" t="s">
        <v>129</v>
      </c>
      <c r="B50" s="81" t="s">
        <v>48</v>
      </c>
      <c r="C50" s="67" t="s">
        <v>99</v>
      </c>
      <c r="D50" s="117" t="s">
        <v>49</v>
      </c>
      <c r="E50" s="93"/>
      <c r="F50" s="94">
        <f t="shared" si="6"/>
        <v>3946582</v>
      </c>
      <c r="G50" s="94">
        <f t="shared" si="6"/>
        <v>3588313</v>
      </c>
      <c r="H50" s="94">
        <f t="shared" si="6"/>
        <v>3481072</v>
      </c>
    </row>
    <row r="51" spans="1:8" ht="15">
      <c r="A51" s="42" t="s">
        <v>91</v>
      </c>
      <c r="B51" s="134" t="s">
        <v>45</v>
      </c>
      <c r="C51" s="67" t="s">
        <v>99</v>
      </c>
      <c r="D51" s="117" t="s">
        <v>49</v>
      </c>
      <c r="E51" s="93" t="s">
        <v>71</v>
      </c>
      <c r="F51" s="94">
        <f>F52+F53</f>
        <v>3946582</v>
      </c>
      <c r="G51" s="94">
        <f>G52+G53</f>
        <v>3588313</v>
      </c>
      <c r="H51" s="94">
        <f>H52+H53</f>
        <v>3481072</v>
      </c>
    </row>
    <row r="52" spans="1:8" ht="30">
      <c r="A52" s="42" t="s">
        <v>130</v>
      </c>
      <c r="B52" s="95" t="s">
        <v>37</v>
      </c>
      <c r="C52" s="67" t="s">
        <v>99</v>
      </c>
      <c r="D52" s="117" t="s">
        <v>49</v>
      </c>
      <c r="E52" s="93" t="s">
        <v>72</v>
      </c>
      <c r="F52" s="94">
        <f>'прил 4'!G18</f>
        <v>1020885</v>
      </c>
      <c r="G52" s="94">
        <f>'прил 4'!H18</f>
        <v>1020885</v>
      </c>
      <c r="H52" s="94">
        <f>'прил 4'!I18</f>
        <v>1020885</v>
      </c>
    </row>
    <row r="53" spans="1:8" ht="45">
      <c r="A53" s="42" t="s">
        <v>92</v>
      </c>
      <c r="B53" s="95" t="s">
        <v>38</v>
      </c>
      <c r="C53" s="67" t="s">
        <v>99</v>
      </c>
      <c r="D53" s="117" t="s">
        <v>49</v>
      </c>
      <c r="E53" s="93" t="s">
        <v>57</v>
      </c>
      <c r="F53" s="94">
        <f>'прил 4'!G22</f>
        <v>2925697</v>
      </c>
      <c r="G53" s="94">
        <f>'прил 4'!H23</f>
        <v>2567428</v>
      </c>
      <c r="H53" s="94">
        <f>'прил 4'!I23</f>
        <v>2460187</v>
      </c>
    </row>
    <row r="54" spans="1:8" ht="30">
      <c r="A54" s="42" t="s">
        <v>93</v>
      </c>
      <c r="B54" s="81" t="s">
        <v>161</v>
      </c>
      <c r="C54" s="67" t="s">
        <v>99</v>
      </c>
      <c r="D54" s="117" t="s">
        <v>50</v>
      </c>
      <c r="E54" s="93"/>
      <c r="F54" s="94">
        <f>F55</f>
        <v>283957</v>
      </c>
      <c r="G54" s="94">
        <f>G55</f>
        <v>60000</v>
      </c>
      <c r="H54" s="94">
        <f>H55</f>
        <v>40000</v>
      </c>
    </row>
    <row r="55" spans="1:9" ht="25.5">
      <c r="A55" s="42" t="s">
        <v>131</v>
      </c>
      <c r="B55" s="45" t="s">
        <v>51</v>
      </c>
      <c r="C55" s="67" t="s">
        <v>99</v>
      </c>
      <c r="D55" s="117" t="s">
        <v>52</v>
      </c>
      <c r="E55" s="93"/>
      <c r="F55" s="94">
        <f aca="true" t="shared" si="7" ref="F55:H56">F56</f>
        <v>283957</v>
      </c>
      <c r="G55" s="94">
        <f t="shared" si="7"/>
        <v>60000</v>
      </c>
      <c r="H55" s="94">
        <f t="shared" si="7"/>
        <v>40000</v>
      </c>
      <c r="I55" s="104"/>
    </row>
    <row r="56" spans="1:8" ht="15">
      <c r="A56" s="42" t="s">
        <v>132</v>
      </c>
      <c r="B56" s="134" t="s">
        <v>45</v>
      </c>
      <c r="C56" s="67" t="s">
        <v>99</v>
      </c>
      <c r="D56" s="117" t="s">
        <v>52</v>
      </c>
      <c r="E56" s="93" t="s">
        <v>71</v>
      </c>
      <c r="F56" s="94">
        <f>F57</f>
        <v>283957</v>
      </c>
      <c r="G56" s="94">
        <f t="shared" si="7"/>
        <v>60000</v>
      </c>
      <c r="H56" s="94">
        <f t="shared" si="7"/>
        <v>40000</v>
      </c>
    </row>
    <row r="57" spans="1:8" ht="45">
      <c r="A57" s="42" t="s">
        <v>133</v>
      </c>
      <c r="B57" s="80" t="s">
        <v>38</v>
      </c>
      <c r="C57" s="67" t="s">
        <v>99</v>
      </c>
      <c r="D57" s="117" t="s">
        <v>52</v>
      </c>
      <c r="E57" s="93" t="s">
        <v>57</v>
      </c>
      <c r="F57" s="94">
        <f>'прил 4'!G25</f>
        <v>283957</v>
      </c>
      <c r="G57" s="94">
        <f>'прил 4'!H25</f>
        <v>60000</v>
      </c>
      <c r="H57" s="94">
        <f>'прил 4'!I25</f>
        <v>40000</v>
      </c>
    </row>
    <row r="58" spans="1:8" ht="33.75" customHeight="1">
      <c r="A58" s="42"/>
      <c r="B58" s="80" t="s">
        <v>209</v>
      </c>
      <c r="C58" s="67" t="s">
        <v>255</v>
      </c>
      <c r="D58" s="117"/>
      <c r="E58" s="93"/>
      <c r="F58" s="94">
        <f aca="true" t="shared" si="8" ref="F58:H59">F59</f>
        <v>36000</v>
      </c>
      <c r="G58" s="94">
        <f t="shared" si="8"/>
        <v>36000</v>
      </c>
      <c r="H58" s="94">
        <f t="shared" si="8"/>
        <v>36000</v>
      </c>
    </row>
    <row r="59" spans="1:8" ht="45">
      <c r="A59" s="42"/>
      <c r="B59" s="80" t="s">
        <v>254</v>
      </c>
      <c r="C59" s="67" t="s">
        <v>210</v>
      </c>
      <c r="D59" s="117"/>
      <c r="E59" s="93" t="s">
        <v>257</v>
      </c>
      <c r="F59" s="94">
        <f t="shared" si="8"/>
        <v>36000</v>
      </c>
      <c r="G59" s="94">
        <f t="shared" si="8"/>
        <v>36000</v>
      </c>
      <c r="H59" s="94">
        <f t="shared" si="8"/>
        <v>36000</v>
      </c>
    </row>
    <row r="60" spans="1:10" ht="15">
      <c r="A60" s="42" t="s">
        <v>94</v>
      </c>
      <c r="B60" s="80" t="s">
        <v>6</v>
      </c>
      <c r="C60" s="67" t="s">
        <v>210</v>
      </c>
      <c r="D60" s="117">
        <v>500</v>
      </c>
      <c r="E60" s="93" t="s">
        <v>257</v>
      </c>
      <c r="F60" s="94">
        <f>F61</f>
        <v>36000</v>
      </c>
      <c r="G60" s="94">
        <v>36000</v>
      </c>
      <c r="H60" s="94">
        <v>36000</v>
      </c>
      <c r="I60" s="150"/>
      <c r="J60" s="150"/>
    </row>
    <row r="61" spans="1:8" ht="15">
      <c r="A61" s="42" t="s">
        <v>137</v>
      </c>
      <c r="B61" s="134" t="s">
        <v>45</v>
      </c>
      <c r="C61" s="67" t="s">
        <v>99</v>
      </c>
      <c r="D61" s="117" t="s">
        <v>15</v>
      </c>
      <c r="E61" s="93" t="s">
        <v>257</v>
      </c>
      <c r="F61" s="94">
        <f>'прил 4'!G91</f>
        <v>36000</v>
      </c>
      <c r="G61" s="94">
        <f>'прил 4'!H91</f>
        <v>36000</v>
      </c>
      <c r="H61" s="94">
        <f>'прил 4'!I91</f>
        <v>36000</v>
      </c>
    </row>
    <row r="62" spans="1:10" ht="15">
      <c r="A62" s="42"/>
      <c r="B62" s="80" t="s">
        <v>16</v>
      </c>
      <c r="C62" s="67" t="s">
        <v>99</v>
      </c>
      <c r="D62" s="117">
        <v>540</v>
      </c>
      <c r="E62" s="93" t="s">
        <v>257</v>
      </c>
      <c r="F62" s="94">
        <f>F61</f>
        <v>36000</v>
      </c>
      <c r="G62" s="94">
        <f>G61</f>
        <v>36000</v>
      </c>
      <c r="H62" s="94">
        <f>H61</f>
        <v>36000</v>
      </c>
      <c r="J62" s="150"/>
    </row>
    <row r="63" spans="1:9" ht="15">
      <c r="A63" s="42" t="s">
        <v>135</v>
      </c>
      <c r="B63" s="45" t="s">
        <v>6</v>
      </c>
      <c r="C63" s="67" t="s">
        <v>99</v>
      </c>
      <c r="D63" s="117" t="s">
        <v>7</v>
      </c>
      <c r="E63" s="93"/>
      <c r="F63" s="94">
        <f aca="true" t="shared" si="9" ref="F63:H65">F64</f>
        <v>92962</v>
      </c>
      <c r="G63" s="94">
        <f t="shared" si="9"/>
        <v>92962</v>
      </c>
      <c r="H63" s="94">
        <f t="shared" si="9"/>
        <v>92962</v>
      </c>
      <c r="I63" s="154"/>
    </row>
    <row r="64" spans="1:8" ht="15">
      <c r="A64" s="42" t="s">
        <v>136</v>
      </c>
      <c r="B64" s="45" t="s">
        <v>16</v>
      </c>
      <c r="C64" s="67" t="s">
        <v>99</v>
      </c>
      <c r="D64" s="117" t="s">
        <v>15</v>
      </c>
      <c r="E64" s="93"/>
      <c r="F64" s="94">
        <f t="shared" si="9"/>
        <v>92962</v>
      </c>
      <c r="G64" s="94">
        <f t="shared" si="9"/>
        <v>92962</v>
      </c>
      <c r="H64" s="94">
        <f t="shared" si="9"/>
        <v>92962</v>
      </c>
    </row>
    <row r="65" spans="1:8" ht="15">
      <c r="A65" s="42" t="s">
        <v>137</v>
      </c>
      <c r="B65" s="134" t="s">
        <v>45</v>
      </c>
      <c r="C65" s="67" t="s">
        <v>99</v>
      </c>
      <c r="D65" s="117" t="s">
        <v>15</v>
      </c>
      <c r="E65" s="93" t="s">
        <v>71</v>
      </c>
      <c r="F65" s="94">
        <f t="shared" si="9"/>
        <v>92962</v>
      </c>
      <c r="G65" s="94">
        <f t="shared" si="9"/>
        <v>92962</v>
      </c>
      <c r="H65" s="94">
        <f t="shared" si="9"/>
        <v>92962</v>
      </c>
    </row>
    <row r="66" spans="1:8" ht="15">
      <c r="A66" s="42" t="s">
        <v>138</v>
      </c>
      <c r="B66" s="81" t="s">
        <v>16</v>
      </c>
      <c r="C66" s="67" t="s">
        <v>99</v>
      </c>
      <c r="D66" s="117" t="s">
        <v>15</v>
      </c>
      <c r="E66" s="93" t="s">
        <v>78</v>
      </c>
      <c r="F66" s="94">
        <f>'прил 4'!G32</f>
        <v>92962</v>
      </c>
      <c r="G66" s="94">
        <f>'прил 4'!H32</f>
        <v>92962</v>
      </c>
      <c r="H66" s="94">
        <f>'прил 4'!I32</f>
        <v>92962</v>
      </c>
    </row>
    <row r="67" spans="1:8" ht="15">
      <c r="A67" s="42" t="s">
        <v>139</v>
      </c>
      <c r="B67" s="81" t="s">
        <v>82</v>
      </c>
      <c r="C67" s="67" t="s">
        <v>100</v>
      </c>
      <c r="D67" s="117"/>
      <c r="E67" s="93"/>
      <c r="F67" s="94">
        <f>F68</f>
        <v>1000</v>
      </c>
      <c r="G67" s="94">
        <f aca="true" t="shared" si="10" ref="G67:H70">G68</f>
        <v>0</v>
      </c>
      <c r="H67" s="94">
        <f t="shared" si="10"/>
        <v>0</v>
      </c>
    </row>
    <row r="68" spans="1:8" ht="15">
      <c r="A68" s="42" t="s">
        <v>140</v>
      </c>
      <c r="B68" s="83" t="s">
        <v>53</v>
      </c>
      <c r="C68" s="67" t="s">
        <v>100</v>
      </c>
      <c r="D68" s="117" t="s">
        <v>54</v>
      </c>
      <c r="E68" s="93"/>
      <c r="F68" s="94">
        <f>F69</f>
        <v>1000</v>
      </c>
      <c r="G68" s="94">
        <f t="shared" si="10"/>
        <v>0</v>
      </c>
      <c r="H68" s="94">
        <f t="shared" si="10"/>
        <v>0</v>
      </c>
    </row>
    <row r="69" spans="1:8" ht="15">
      <c r="A69" s="42" t="s">
        <v>141</v>
      </c>
      <c r="B69" s="84" t="s">
        <v>160</v>
      </c>
      <c r="C69" s="67" t="s">
        <v>100</v>
      </c>
      <c r="D69" s="117" t="s">
        <v>14</v>
      </c>
      <c r="E69" s="93"/>
      <c r="F69" s="94">
        <f>F70</f>
        <v>1000</v>
      </c>
      <c r="G69" s="94">
        <f t="shared" si="10"/>
        <v>0</v>
      </c>
      <c r="H69" s="94">
        <f t="shared" si="10"/>
        <v>0</v>
      </c>
    </row>
    <row r="70" spans="1:8" ht="15">
      <c r="A70" s="42" t="s">
        <v>142</v>
      </c>
      <c r="B70" s="134" t="s">
        <v>45</v>
      </c>
      <c r="C70" s="67" t="s">
        <v>100</v>
      </c>
      <c r="D70" s="117" t="s">
        <v>14</v>
      </c>
      <c r="E70" s="93" t="s">
        <v>71</v>
      </c>
      <c r="F70" s="94">
        <f>F71</f>
        <v>1000</v>
      </c>
      <c r="G70" s="94">
        <f t="shared" si="10"/>
        <v>0</v>
      </c>
      <c r="H70" s="94">
        <f t="shared" si="10"/>
        <v>0</v>
      </c>
    </row>
    <row r="71" spans="1:8" ht="15">
      <c r="A71" s="42" t="s">
        <v>143</v>
      </c>
      <c r="B71" s="96" t="s">
        <v>84</v>
      </c>
      <c r="C71" s="67" t="s">
        <v>100</v>
      </c>
      <c r="D71" s="117" t="s">
        <v>14</v>
      </c>
      <c r="E71" s="93" t="s">
        <v>25</v>
      </c>
      <c r="F71" s="94">
        <f>'прил 4'!G36</f>
        <v>1000</v>
      </c>
      <c r="G71" s="94">
        <f>'прил 4'!H36</f>
        <v>0</v>
      </c>
      <c r="H71" s="94">
        <f>'прил 4'!I36</f>
        <v>0</v>
      </c>
    </row>
    <row r="72" spans="1:8" ht="30">
      <c r="A72" s="42" t="s">
        <v>144</v>
      </c>
      <c r="B72" s="81" t="s">
        <v>154</v>
      </c>
      <c r="C72" s="67" t="s">
        <v>155</v>
      </c>
      <c r="D72" s="117"/>
      <c r="E72" s="93"/>
      <c r="F72" s="94">
        <f>F73+F77</f>
        <v>88730</v>
      </c>
      <c r="G72" s="94">
        <f>G73+G77</f>
        <v>93020</v>
      </c>
      <c r="H72" s="94">
        <f>H73+H77</f>
        <v>0</v>
      </c>
    </row>
    <row r="73" spans="1:8" ht="60">
      <c r="A73" s="42" t="s">
        <v>145</v>
      </c>
      <c r="B73" s="81" t="s">
        <v>46</v>
      </c>
      <c r="C73" s="67" t="s">
        <v>155</v>
      </c>
      <c r="D73" s="117" t="s">
        <v>47</v>
      </c>
      <c r="E73" s="97"/>
      <c r="F73" s="94">
        <f>F74</f>
        <v>78741</v>
      </c>
      <c r="G73" s="94">
        <f aca="true" t="shared" si="11" ref="G73:H75">G74</f>
        <v>78741</v>
      </c>
      <c r="H73" s="94">
        <f t="shared" si="11"/>
        <v>0</v>
      </c>
    </row>
    <row r="74" spans="1:8" ht="30">
      <c r="A74" s="42" t="s">
        <v>146</v>
      </c>
      <c r="B74" s="81" t="s">
        <v>48</v>
      </c>
      <c r="C74" s="67" t="s">
        <v>155</v>
      </c>
      <c r="D74" s="117" t="s">
        <v>49</v>
      </c>
      <c r="E74" s="97"/>
      <c r="F74" s="94">
        <f>F75</f>
        <v>78741</v>
      </c>
      <c r="G74" s="94">
        <f t="shared" si="11"/>
        <v>78741</v>
      </c>
      <c r="H74" s="94">
        <f t="shared" si="11"/>
        <v>0</v>
      </c>
    </row>
    <row r="75" spans="1:8" ht="15">
      <c r="A75" s="42" t="s">
        <v>147</v>
      </c>
      <c r="B75" s="70" t="s">
        <v>168</v>
      </c>
      <c r="C75" s="67" t="s">
        <v>155</v>
      </c>
      <c r="D75" s="117">
        <v>120</v>
      </c>
      <c r="E75" s="93" t="s">
        <v>30</v>
      </c>
      <c r="F75" s="94">
        <f>F76</f>
        <v>78741</v>
      </c>
      <c r="G75" s="94">
        <f t="shared" si="11"/>
        <v>78741</v>
      </c>
      <c r="H75" s="94">
        <f t="shared" si="11"/>
        <v>0</v>
      </c>
    </row>
    <row r="76" spans="1:8" ht="15">
      <c r="A76" s="42" t="s">
        <v>148</v>
      </c>
      <c r="B76" s="81" t="s">
        <v>8</v>
      </c>
      <c r="C76" s="67" t="s">
        <v>155</v>
      </c>
      <c r="D76" s="117">
        <v>120</v>
      </c>
      <c r="E76" s="93" t="s">
        <v>31</v>
      </c>
      <c r="F76" s="94">
        <f>'прил 4'!G49</f>
        <v>78741</v>
      </c>
      <c r="G76" s="94">
        <f>'прил 4'!H49</f>
        <v>78741</v>
      </c>
      <c r="H76" s="94">
        <f>'прил 4'!I49</f>
        <v>0</v>
      </c>
    </row>
    <row r="77" spans="1:8" ht="30">
      <c r="A77" s="42" t="s">
        <v>149</v>
      </c>
      <c r="B77" s="133" t="s">
        <v>161</v>
      </c>
      <c r="C77" s="67" t="s">
        <v>155</v>
      </c>
      <c r="D77" s="117">
        <v>200</v>
      </c>
      <c r="E77" s="93"/>
      <c r="F77" s="94">
        <f aca="true" t="shared" si="12" ref="F77:H79">F78</f>
        <v>9989</v>
      </c>
      <c r="G77" s="94">
        <f t="shared" si="12"/>
        <v>14279</v>
      </c>
      <c r="H77" s="94">
        <f t="shared" si="12"/>
        <v>0</v>
      </c>
    </row>
    <row r="78" spans="1:8" ht="30">
      <c r="A78" s="42" t="s">
        <v>150</v>
      </c>
      <c r="B78" s="133" t="s">
        <v>51</v>
      </c>
      <c r="C78" s="67" t="s">
        <v>155</v>
      </c>
      <c r="D78" s="117">
        <v>240</v>
      </c>
      <c r="E78" s="93"/>
      <c r="F78" s="94">
        <f t="shared" si="12"/>
        <v>9989</v>
      </c>
      <c r="G78" s="94">
        <f t="shared" si="12"/>
        <v>14279</v>
      </c>
      <c r="H78" s="94">
        <f t="shared" si="12"/>
        <v>0</v>
      </c>
    </row>
    <row r="79" spans="1:8" ht="15">
      <c r="A79" s="42" t="s">
        <v>151</v>
      </c>
      <c r="B79" s="133" t="s">
        <v>168</v>
      </c>
      <c r="C79" s="67" t="s">
        <v>155</v>
      </c>
      <c r="D79" s="117">
        <v>240</v>
      </c>
      <c r="E79" s="93" t="s">
        <v>30</v>
      </c>
      <c r="F79" s="94">
        <f t="shared" si="12"/>
        <v>9989</v>
      </c>
      <c r="G79" s="94">
        <f t="shared" si="12"/>
        <v>14279</v>
      </c>
      <c r="H79" s="94">
        <f t="shared" si="12"/>
        <v>0</v>
      </c>
    </row>
    <row r="80" spans="1:8" ht="15">
      <c r="A80" s="42" t="s">
        <v>177</v>
      </c>
      <c r="B80" s="133" t="s">
        <v>8</v>
      </c>
      <c r="C80" s="67" t="s">
        <v>155</v>
      </c>
      <c r="D80" s="117">
        <v>240</v>
      </c>
      <c r="E80" s="93" t="s">
        <v>31</v>
      </c>
      <c r="F80" s="94">
        <f>'прил 4'!G51</f>
        <v>9989</v>
      </c>
      <c r="G80" s="94">
        <f>'прил 4'!H51</f>
        <v>14279</v>
      </c>
      <c r="H80" s="94">
        <f>'прил 4'!I51</f>
        <v>0</v>
      </c>
    </row>
    <row r="81" spans="1:8" ht="45">
      <c r="A81" s="42" t="s">
        <v>178</v>
      </c>
      <c r="B81" s="98" t="s">
        <v>157</v>
      </c>
      <c r="C81" s="67" t="s">
        <v>156</v>
      </c>
      <c r="D81" s="117"/>
      <c r="E81" s="93"/>
      <c r="F81" s="94">
        <f>'прил 4'!G41</f>
        <v>3400</v>
      </c>
      <c r="G81" s="94">
        <f aca="true" t="shared" si="13" ref="G81:H84">G82</f>
        <v>3400</v>
      </c>
      <c r="H81" s="94">
        <f t="shared" si="13"/>
        <v>3400</v>
      </c>
    </row>
    <row r="82" spans="1:8" ht="30">
      <c r="A82" s="42" t="s">
        <v>179</v>
      </c>
      <c r="B82" s="81" t="s">
        <v>161</v>
      </c>
      <c r="C82" s="67" t="s">
        <v>156</v>
      </c>
      <c r="D82" s="117" t="s">
        <v>50</v>
      </c>
      <c r="E82" s="93"/>
      <c r="F82" s="94">
        <f>'прил 4'!G42</f>
        <v>3400</v>
      </c>
      <c r="G82" s="94">
        <f t="shared" si="13"/>
        <v>3400</v>
      </c>
      <c r="H82" s="94">
        <f t="shared" si="13"/>
        <v>3400</v>
      </c>
    </row>
    <row r="83" spans="1:8" ht="25.5">
      <c r="A83" s="42" t="s">
        <v>180</v>
      </c>
      <c r="B83" s="45" t="s">
        <v>51</v>
      </c>
      <c r="C83" s="67" t="s">
        <v>156</v>
      </c>
      <c r="D83" s="117" t="s">
        <v>52</v>
      </c>
      <c r="E83" s="93"/>
      <c r="F83" s="94">
        <f>'прил 4'!G43</f>
        <v>3400</v>
      </c>
      <c r="G83" s="94">
        <f t="shared" si="13"/>
        <v>3400</v>
      </c>
      <c r="H83" s="94">
        <f t="shared" si="13"/>
        <v>3400</v>
      </c>
    </row>
    <row r="84" spans="1:8" ht="15">
      <c r="A84" s="42" t="s">
        <v>181</v>
      </c>
      <c r="B84" s="102" t="s">
        <v>45</v>
      </c>
      <c r="C84" s="67" t="s">
        <v>156</v>
      </c>
      <c r="D84" s="117" t="s">
        <v>52</v>
      </c>
      <c r="E84" s="93" t="s">
        <v>71</v>
      </c>
      <c r="F84" s="94">
        <f>'прил 4'!G41</f>
        <v>3400</v>
      </c>
      <c r="G84" s="94">
        <f t="shared" si="13"/>
        <v>3400</v>
      </c>
      <c r="H84" s="94">
        <f t="shared" si="13"/>
        <v>3400</v>
      </c>
    </row>
    <row r="85" spans="1:8" ht="15">
      <c r="A85" s="42" t="s">
        <v>200</v>
      </c>
      <c r="B85" s="96" t="s">
        <v>22</v>
      </c>
      <c r="C85" s="67" t="s">
        <v>156</v>
      </c>
      <c r="D85" s="117" t="s">
        <v>52</v>
      </c>
      <c r="E85" s="93" t="s">
        <v>26</v>
      </c>
      <c r="F85" s="94">
        <f>'прил 4'!G41</f>
        <v>3400</v>
      </c>
      <c r="G85" s="94">
        <f>'прил 4'!H43</f>
        <v>3400</v>
      </c>
      <c r="H85" s="94">
        <f>'прил 4'!I43</f>
        <v>3400</v>
      </c>
    </row>
    <row r="86" spans="1:8" ht="23.25" customHeight="1">
      <c r="A86" s="42" t="s">
        <v>201</v>
      </c>
      <c r="B86" s="99" t="s">
        <v>176</v>
      </c>
      <c r="C86" s="100"/>
      <c r="D86" s="119"/>
      <c r="E86" s="100"/>
      <c r="F86" s="101">
        <f>'прил 4'!G103</f>
        <v>0</v>
      </c>
      <c r="G86" s="101">
        <f>'прил 4'!H103</f>
        <v>105640</v>
      </c>
      <c r="H86" s="101">
        <f>'прил 4'!I103</f>
        <v>209100</v>
      </c>
    </row>
    <row r="87" spans="1:8" s="64" customFormat="1" ht="23.25" customHeight="1">
      <c r="A87" s="42" t="s">
        <v>202</v>
      </c>
      <c r="B87" s="102" t="s">
        <v>17</v>
      </c>
      <c r="C87" s="93"/>
      <c r="D87" s="120"/>
      <c r="E87" s="93"/>
      <c r="F87" s="103">
        <f>F12+F47</f>
        <v>4996898</v>
      </c>
      <c r="G87" s="162">
        <f>G12+G47+G86</f>
        <v>4340185</v>
      </c>
      <c r="H87" s="162">
        <f>H12+H47+H86</f>
        <v>4199565</v>
      </c>
    </row>
    <row r="88" spans="1:6" s="64" customFormat="1" ht="12.75">
      <c r="A88" s="61"/>
      <c r="B88" s="65"/>
      <c r="C88" s="62"/>
      <c r="D88" s="121"/>
      <c r="E88" s="62"/>
      <c r="F88" s="63"/>
    </row>
    <row r="89" spans="1:6" s="64" customFormat="1" ht="12.75">
      <c r="A89" s="61"/>
      <c r="B89" s="65"/>
      <c r="C89" s="62"/>
      <c r="D89" s="121"/>
      <c r="E89" s="62"/>
      <c r="F89" s="63"/>
    </row>
    <row r="90" spans="1:6" s="64" customFormat="1" ht="12.75">
      <c r="A90" s="61"/>
      <c r="B90" s="65"/>
      <c r="C90" s="62"/>
      <c r="D90" s="121"/>
      <c r="E90" s="62"/>
      <c r="F90" s="63"/>
    </row>
    <row r="91" spans="1:6" s="64" customFormat="1" ht="12.75">
      <c r="A91" s="61"/>
      <c r="B91" s="65"/>
      <c r="C91" s="62"/>
      <c r="D91" s="121"/>
      <c r="E91" s="62"/>
      <c r="F91" s="63"/>
    </row>
    <row r="92" spans="1:6" s="64" customFormat="1" ht="12.75">
      <c r="A92" s="61"/>
      <c r="B92" s="65"/>
      <c r="C92" s="62"/>
      <c r="D92" s="121"/>
      <c r="E92" s="62"/>
      <c r="F92" s="63"/>
    </row>
    <row r="93" spans="1:6" s="64" customFormat="1" ht="12.75">
      <c r="A93" s="61"/>
      <c r="B93" s="65"/>
      <c r="C93" s="62"/>
      <c r="D93" s="121"/>
      <c r="E93" s="62"/>
      <c r="F93" s="63"/>
    </row>
    <row r="94" spans="1:6" s="64" customFormat="1" ht="12.75">
      <c r="A94" s="61"/>
      <c r="B94" s="65"/>
      <c r="C94" s="62"/>
      <c r="D94" s="121"/>
      <c r="E94" s="62"/>
      <c r="F94" s="63"/>
    </row>
    <row r="95" spans="1:6" s="64" customFormat="1" ht="12.75">
      <c r="A95" s="61"/>
      <c r="B95" s="65"/>
      <c r="C95" s="62"/>
      <c r="D95" s="121"/>
      <c r="E95" s="62"/>
      <c r="F95" s="63"/>
    </row>
    <row r="96" spans="1:6" s="64" customFormat="1" ht="12.75">
      <c r="A96" s="61"/>
      <c r="B96" s="65"/>
      <c r="C96" s="62"/>
      <c r="D96" s="121"/>
      <c r="E96" s="62"/>
      <c r="F96" s="63"/>
    </row>
    <row r="97" spans="1:6" s="64" customFormat="1" ht="12.75">
      <c r="A97" s="61"/>
      <c r="B97" s="65"/>
      <c r="C97" s="62"/>
      <c r="D97" s="121"/>
      <c r="E97" s="62"/>
      <c r="F97" s="63"/>
    </row>
    <row r="98" spans="1:6" s="64" customFormat="1" ht="12.75">
      <c r="A98" s="61"/>
      <c r="B98" s="65"/>
      <c r="C98" s="62"/>
      <c r="D98" s="121"/>
      <c r="E98" s="62"/>
      <c r="F98" s="63"/>
    </row>
    <row r="99" spans="1:6" s="64" customFormat="1" ht="12.75">
      <c r="A99" s="61"/>
      <c r="B99" s="65"/>
      <c r="C99" s="62"/>
      <c r="D99" s="121"/>
      <c r="E99" s="62"/>
      <c r="F99" s="63"/>
    </row>
    <row r="100" spans="1:6" s="64" customFormat="1" ht="12.75">
      <c r="A100" s="61"/>
      <c r="B100" s="65"/>
      <c r="C100" s="62"/>
      <c r="D100" s="121"/>
      <c r="E100" s="62"/>
      <c r="F100" s="63"/>
    </row>
    <row r="101" spans="1:6" s="64" customFormat="1" ht="12.75">
      <c r="A101" s="61"/>
      <c r="B101" s="65"/>
      <c r="C101" s="62"/>
      <c r="D101" s="121"/>
      <c r="E101" s="62"/>
      <c r="F101" s="63"/>
    </row>
    <row r="102" spans="1:6" s="64" customFormat="1" ht="12.75">
      <c r="A102" s="61"/>
      <c r="B102" s="65"/>
      <c r="C102" s="62"/>
      <c r="D102" s="121"/>
      <c r="E102" s="62"/>
      <c r="F102" s="63"/>
    </row>
    <row r="103" spans="1:6" s="64" customFormat="1" ht="12.75">
      <c r="A103" s="61"/>
      <c r="B103" s="65"/>
      <c r="C103" s="62"/>
      <c r="D103" s="121"/>
      <c r="E103" s="62"/>
      <c r="F103" s="63"/>
    </row>
    <row r="104" spans="1:6" s="64" customFormat="1" ht="12.75">
      <c r="A104" s="61"/>
      <c r="B104" s="65"/>
      <c r="C104" s="62"/>
      <c r="D104" s="121"/>
      <c r="E104" s="62"/>
      <c r="F104" s="63"/>
    </row>
    <row r="105" spans="1:6" s="64" customFormat="1" ht="12.75">
      <c r="A105" s="61"/>
      <c r="B105" s="65"/>
      <c r="C105" s="62"/>
      <c r="D105" s="121"/>
      <c r="E105" s="62"/>
      <c r="F105" s="63"/>
    </row>
  </sheetData>
  <sheetProtection/>
  <autoFilter ref="A10:H87"/>
  <mergeCells count="4">
    <mergeCell ref="A6:H6"/>
    <mergeCell ref="A7:H7"/>
    <mergeCell ref="G1:H1"/>
    <mergeCell ref="G5:H5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Домашний</cp:lastModifiedBy>
  <cp:lastPrinted>2022-11-10T17:16:59Z</cp:lastPrinted>
  <dcterms:created xsi:type="dcterms:W3CDTF">2007-10-12T08:23:45Z</dcterms:created>
  <dcterms:modified xsi:type="dcterms:W3CDTF">2022-12-26T04:48:52Z</dcterms:modified>
  <cp:category/>
  <cp:version/>
  <cp:contentType/>
  <cp:contentStatus/>
</cp:coreProperties>
</file>